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jenniferandersonwarwick/Library/CloudStorage/Dropbox/CoAEMSP/_CoAEMSP CURRENT WORK/'COMMUNICATIONS + MARKETING/COMMUNICATIONS Strategic Plan - Upstream Strategic/Branding Refresh/'Rebranded Documents/Rebranded/"/>
    </mc:Choice>
  </mc:AlternateContent>
  <xr:revisionPtr revIDLastSave="0" documentId="8_{C62CCB27-0921-CF4C-BF60-C6E2E708C1EB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v-SV Agenda" sheetId="1" r:id="rId1"/>
    <sheet name="Participants for each activity" sheetId="2" r:id="rId2"/>
  </sheets>
  <definedNames>
    <definedName name="_xlnm._FilterDatabase" localSheetId="0" hidden="1">'v-SV Agenda'!$A$1:$O$37</definedName>
    <definedName name="Advisory_Committee">'Participants for each activity'!#REF!</definedName>
    <definedName name="Clinical_Preceptors">'Participants for each activity'!$S$2</definedName>
    <definedName name="Closing_Summation">'Participants for each activity'!$Y$2</definedName>
    <definedName name="Employers">'Participants for each activity'!$P$2</definedName>
    <definedName name="Employers___Advisory_Committee">'Participants for each activity'!$P$2</definedName>
    <definedName name="Faculty___Program_Director">'Participants for each activity'!$H$2</definedName>
    <definedName name="Field_Preceptors">'Participants for each activity'!$V$2</definedName>
    <definedName name="Graduates">'Participants for each activity'!$M$2</definedName>
    <definedName name="Medical_Director">'Participants for each activity'!$F$2</definedName>
    <definedName name="Opening_Session">'Participants for each activity'!$C$2</definedName>
    <definedName name="Program_Director">'Participants for each activity'!$A$2</definedName>
    <definedName name="Students">'Participants for each activity'!$K$2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C1" i="2" l="1"/>
  <c r="L13" i="1" l="1"/>
  <c r="C30" i="1"/>
  <c r="C20" i="1"/>
  <c r="L11" i="1" l="1"/>
  <c r="C21" i="1" l="1"/>
  <c r="O11" i="1"/>
  <c r="N11" i="1"/>
  <c r="C11" i="1"/>
  <c r="C26" i="1"/>
  <c r="C28" i="1"/>
  <c r="C33" i="1"/>
  <c r="C31" i="1"/>
  <c r="C22" i="1"/>
  <c r="C9" i="1"/>
  <c r="C6" i="1"/>
  <c r="L5" i="1"/>
  <c r="C35" i="1"/>
  <c r="C29" i="1"/>
  <c r="C19" i="1"/>
  <c r="C17" i="1"/>
  <c r="C15" i="1"/>
  <c r="C7" i="1"/>
  <c r="C5" i="1"/>
  <c r="C16" i="1"/>
  <c r="C36" i="1"/>
  <c r="C34" i="1"/>
  <c r="C24" i="1"/>
  <c r="C23" i="1"/>
  <c r="C18" i="1"/>
  <c r="C13" i="1"/>
  <c r="C14" i="1"/>
  <c r="L3" i="1"/>
  <c r="N7" i="1"/>
  <c r="O7" i="1"/>
  <c r="L4" i="1"/>
  <c r="L6" i="1"/>
  <c r="C4" i="1"/>
  <c r="F5" i="1"/>
  <c r="F6" i="1" s="1"/>
  <c r="K3" i="1"/>
  <c r="J3" i="1"/>
  <c r="I3" i="1"/>
  <c r="H3" i="1"/>
  <c r="G3" i="1"/>
  <c r="F3" i="1"/>
  <c r="F28" i="1"/>
  <c r="L8" i="1"/>
  <c r="L12" i="1"/>
  <c r="F7" i="1" l="1"/>
  <c r="F8" i="1" s="1"/>
  <c r="F9" i="1" s="1"/>
  <c r="F10" i="1" s="1"/>
  <c r="F11" i="1" s="1"/>
  <c r="F12" i="1" s="1"/>
  <c r="F13" i="1" s="1"/>
  <c r="F14" i="1" s="1"/>
  <c r="F15" i="1" s="1"/>
  <c r="F16" i="1" s="1"/>
  <c r="L14" i="1"/>
  <c r="L10" i="1"/>
  <c r="F29" i="1"/>
  <c r="F30" i="1" s="1"/>
  <c r="F31" i="1" s="1"/>
  <c r="F32" i="1" s="1"/>
  <c r="G32" i="1" s="1"/>
  <c r="H32" i="1" s="1"/>
  <c r="I32" i="1" s="1"/>
  <c r="J32" i="1" s="1"/>
  <c r="K32" i="1" s="1"/>
  <c r="C32" i="1"/>
  <c r="G4" i="1"/>
  <c r="H4" i="1" s="1"/>
  <c r="I4" i="1" s="1"/>
  <c r="J4" i="1" s="1"/>
  <c r="K4" i="1" s="1"/>
  <c r="G29" i="1"/>
  <c r="H29" i="1" s="1"/>
  <c r="I29" i="1" s="1"/>
  <c r="J29" i="1" s="1"/>
  <c r="K29" i="1" s="1"/>
  <c r="G7" i="1"/>
  <c r="H7" i="1" s="1"/>
  <c r="I7" i="1" s="1"/>
  <c r="J7" i="1" s="1"/>
  <c r="K7" i="1" s="1"/>
  <c r="G31" i="1"/>
  <c r="H31" i="1" s="1"/>
  <c r="I31" i="1" s="1"/>
  <c r="J31" i="1" s="1"/>
  <c r="K31" i="1" s="1"/>
  <c r="G6" i="1"/>
  <c r="H6" i="1" s="1"/>
  <c r="I6" i="1" s="1"/>
  <c r="J6" i="1" s="1"/>
  <c r="K6" i="1" s="1"/>
  <c r="G28" i="1"/>
  <c r="H28" i="1" s="1"/>
  <c r="I28" i="1" s="1"/>
  <c r="J28" i="1" s="1"/>
  <c r="K28" i="1" s="1"/>
  <c r="G5" i="1"/>
  <c r="H5" i="1" s="1"/>
  <c r="I5" i="1" s="1"/>
  <c r="J5" i="1" s="1"/>
  <c r="K5" i="1" s="1"/>
  <c r="G30" i="1" l="1"/>
  <c r="H30" i="1" s="1"/>
  <c r="I30" i="1" s="1"/>
  <c r="J30" i="1" s="1"/>
  <c r="K30" i="1" s="1"/>
  <c r="F33" i="1"/>
  <c r="F34" i="1" s="1"/>
  <c r="G8" i="1"/>
  <c r="H8" i="1" s="1"/>
  <c r="I8" i="1" s="1"/>
  <c r="J8" i="1" s="1"/>
  <c r="K8" i="1" s="1"/>
  <c r="G33" i="1" l="1"/>
  <c r="H33" i="1" s="1"/>
  <c r="I33" i="1" s="1"/>
  <c r="J33" i="1" s="1"/>
  <c r="K33" i="1" s="1"/>
  <c r="G9" i="1"/>
  <c r="H9" i="1" s="1"/>
  <c r="I9" i="1" s="1"/>
  <c r="J9" i="1" s="1"/>
  <c r="K9" i="1" s="1"/>
  <c r="F35" i="1"/>
  <c r="G34" i="1"/>
  <c r="H34" i="1" s="1"/>
  <c r="I34" i="1" s="1"/>
  <c r="J34" i="1" s="1"/>
  <c r="K34" i="1" s="1"/>
  <c r="G35" i="1" l="1"/>
  <c r="H35" i="1" s="1"/>
  <c r="I35" i="1" s="1"/>
  <c r="J35" i="1" s="1"/>
  <c r="K35" i="1" s="1"/>
  <c r="F36" i="1"/>
  <c r="G10" i="1"/>
  <c r="H10" i="1" s="1"/>
  <c r="I10" i="1" s="1"/>
  <c r="J10" i="1" s="1"/>
  <c r="K10" i="1" s="1"/>
  <c r="F37" i="1" l="1"/>
  <c r="G37" i="1" s="1"/>
  <c r="H37" i="1" s="1"/>
  <c r="I37" i="1" s="1"/>
  <c r="J37" i="1" s="1"/>
  <c r="K37" i="1" s="1"/>
  <c r="G36" i="1"/>
  <c r="H36" i="1" s="1"/>
  <c r="I36" i="1" s="1"/>
  <c r="J36" i="1" s="1"/>
  <c r="K36" i="1" s="1"/>
  <c r="G11" i="1"/>
  <c r="H11" i="1" s="1"/>
  <c r="I11" i="1" s="1"/>
  <c r="J11" i="1" s="1"/>
  <c r="K11" i="1" s="1"/>
  <c r="G12" i="1" l="1"/>
  <c r="H12" i="1" s="1"/>
  <c r="I12" i="1" s="1"/>
  <c r="J12" i="1" s="1"/>
  <c r="K12" i="1" s="1"/>
  <c r="G13" i="1" l="1"/>
  <c r="H13" i="1" s="1"/>
  <c r="I13" i="1" s="1"/>
  <c r="J13" i="1" s="1"/>
  <c r="K13" i="1" s="1"/>
  <c r="G14" i="1" l="1"/>
  <c r="H14" i="1" s="1"/>
  <c r="I14" i="1" s="1"/>
  <c r="J14" i="1" s="1"/>
  <c r="K14" i="1" s="1"/>
  <c r="G15" i="1" l="1"/>
  <c r="H15" i="1" s="1"/>
  <c r="I15" i="1" s="1"/>
  <c r="J15" i="1" s="1"/>
  <c r="K15" i="1" s="1"/>
  <c r="F17" i="1" l="1"/>
  <c r="G16" i="1"/>
  <c r="H16" i="1" s="1"/>
  <c r="I16" i="1" s="1"/>
  <c r="J16" i="1" s="1"/>
  <c r="K16" i="1" s="1"/>
  <c r="F18" i="1" l="1"/>
  <c r="G17" i="1"/>
  <c r="H17" i="1" s="1"/>
  <c r="I17" i="1" s="1"/>
  <c r="J17" i="1" s="1"/>
  <c r="K17" i="1" s="1"/>
  <c r="F19" i="1" l="1"/>
  <c r="G18" i="1"/>
  <c r="H18" i="1" s="1"/>
  <c r="I18" i="1" s="1"/>
  <c r="J18" i="1" s="1"/>
  <c r="K18" i="1" s="1"/>
  <c r="F20" i="1" l="1"/>
  <c r="G19" i="1"/>
  <c r="H19" i="1" s="1"/>
  <c r="I19" i="1" s="1"/>
  <c r="J19" i="1" s="1"/>
  <c r="K19" i="1" s="1"/>
  <c r="F21" i="1" l="1"/>
  <c r="G20" i="1"/>
  <c r="H20" i="1" s="1"/>
  <c r="I20" i="1" s="1"/>
  <c r="J20" i="1" s="1"/>
  <c r="K20" i="1" s="1"/>
  <c r="F22" i="1" l="1"/>
  <c r="G21" i="1"/>
  <c r="H21" i="1" s="1"/>
  <c r="I21" i="1" s="1"/>
  <c r="J21" i="1" s="1"/>
  <c r="K21" i="1" s="1"/>
  <c r="F23" i="1" l="1"/>
  <c r="G22" i="1"/>
  <c r="H22" i="1" s="1"/>
  <c r="I22" i="1" s="1"/>
  <c r="J22" i="1" s="1"/>
  <c r="K22" i="1" s="1"/>
  <c r="G23" i="1" l="1"/>
  <c r="H23" i="1" s="1"/>
  <c r="I23" i="1" s="1"/>
  <c r="J23" i="1" s="1"/>
  <c r="K23" i="1" s="1"/>
  <c r="F24" i="1"/>
  <c r="F25" i="1" l="1"/>
  <c r="G24" i="1"/>
  <c r="H24" i="1" s="1"/>
  <c r="I24" i="1" s="1"/>
  <c r="J24" i="1" s="1"/>
  <c r="K24" i="1" s="1"/>
  <c r="G25" i="1" l="1"/>
  <c r="H25" i="1" s="1"/>
  <c r="I25" i="1" s="1"/>
  <c r="J25" i="1" s="1"/>
  <c r="K25" i="1" s="1"/>
  <c r="F26" i="1"/>
  <c r="G26" i="1" s="1"/>
  <c r="H26" i="1" s="1"/>
  <c r="I26" i="1" s="1"/>
  <c r="J26" i="1" s="1"/>
  <c r="K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JAW</author>
  </authors>
  <commentList>
    <comment ref="E2" authorId="0" shapeId="0" xr:uid="{00000000-0006-0000-0000-000001000000}">
      <text>
        <r>
          <rPr>
            <b/>
            <sz val="10"/>
            <color rgb="FF000000"/>
            <rFont val="+mn-lt"/>
            <charset val="1"/>
          </rPr>
          <t>CoAEMSP:</t>
        </r>
        <r>
          <rPr>
            <sz val="10"/>
            <color rgb="FF000000"/>
            <rFont val="+mn-lt"/>
            <charset val="1"/>
          </rPr>
          <t xml:space="preserve">
</t>
        </r>
        <r>
          <rPr>
            <sz val="10"/>
            <color rgb="FF000000"/>
            <rFont val="+mn-lt"/>
            <charset val="1"/>
          </rPr>
          <t>On the 'List of Participants' tab, list the participants for each activity. Only the individuals listed for each activity will be added to the Zoom session.</t>
        </r>
      </text>
    </comment>
    <comment ref="F4" authorId="0" shapeId="0" xr:uid="{00000000-0006-0000-0000-000002000000}">
      <text>
        <r>
          <rPr>
            <b/>
            <sz val="10"/>
            <color rgb="FF000000"/>
            <rFont val="+mn-lt"/>
            <charset val="1"/>
          </rPr>
          <t>CoAEMSP:</t>
        </r>
        <r>
          <rPr>
            <sz val="10"/>
            <color rgb="FF000000"/>
            <rFont val="+mn-lt"/>
            <charset val="1"/>
          </rPr>
          <t xml:space="preserve">
</t>
        </r>
        <r>
          <rPr>
            <sz val="10"/>
            <color rgb="FF000000"/>
            <rFont val="+mn-lt"/>
            <charset val="1"/>
          </rPr>
          <t>Update this cell based on the Eastern Time Zone and the remaining rows and columns will update</t>
        </r>
      </text>
    </comment>
  </commentList>
</comments>
</file>

<file path=xl/sharedStrings.xml><?xml version="1.0" encoding="utf-8"?>
<sst xmlns="http://schemas.openxmlformats.org/spreadsheetml/2006/main" count="157" uniqueCount="86">
  <si>
    <t>Virtual Site Visit Agenda</t>
  </si>
  <si>
    <t>Which time zone is the program located?</t>
  </si>
  <si>
    <t>Activity</t>
  </si>
  <si>
    <t>Zoom Connection Info</t>
  </si>
  <si>
    <t>Participants</t>
  </si>
  <si>
    <t>Eastern
Time Zone</t>
  </si>
  <si>
    <t>Central 
Time Zone</t>
  </si>
  <si>
    <t>Mountain
Time Zone</t>
  </si>
  <si>
    <t>Pacific 
Time Zone</t>
  </si>
  <si>
    <t>Alaska
Time Zone</t>
  </si>
  <si>
    <t>Hawaii-Aleutian
Time Zone</t>
  </si>
  <si>
    <t>Calculation</t>
  </si>
  <si>
    <t>Time</t>
  </si>
  <si>
    <t>DAY 1</t>
  </si>
  <si>
    <t>10 minutes</t>
  </si>
  <si>
    <t>30 minutes</t>
  </si>
  <si>
    <t>Program_Director</t>
  </si>
  <si>
    <t>15 minutes</t>
  </si>
  <si>
    <t>Transition</t>
  </si>
  <si>
    <t>20 minutes</t>
  </si>
  <si>
    <t>Opening Session</t>
  </si>
  <si>
    <t>Opening_Session</t>
  </si>
  <si>
    <t>45 minutes</t>
  </si>
  <si>
    <t>Meet with Medical Director</t>
  </si>
  <si>
    <t>Medical_Director</t>
  </si>
  <si>
    <t>1 hour</t>
  </si>
  <si>
    <t>Break</t>
  </si>
  <si>
    <t>Interview Faculty &amp; Program Director</t>
  </si>
  <si>
    <t>90 minutes</t>
  </si>
  <si>
    <t>Faculty___Program_Director</t>
  </si>
  <si>
    <t>1 hour 15 minutes</t>
  </si>
  <si>
    <t>Interview Students</t>
  </si>
  <si>
    <t>Students</t>
  </si>
  <si>
    <t>1 hour 45 minutes</t>
  </si>
  <si>
    <t>Site Visit Team Meeting</t>
  </si>
  <si>
    <t>Site Visit Team</t>
  </si>
  <si>
    <t>Lunch</t>
  </si>
  <si>
    <t>1 hour 30 minutes</t>
  </si>
  <si>
    <t>Time Zone</t>
  </si>
  <si>
    <t>Interview Graduates</t>
  </si>
  <si>
    <t>Graduates</t>
  </si>
  <si>
    <t>Eastern</t>
  </si>
  <si>
    <t>Central</t>
  </si>
  <si>
    <t>Interview Employers &amp; Advisory Committee Members</t>
  </si>
  <si>
    <t>Employers___Advisory_Committee</t>
  </si>
  <si>
    <t>Mountain</t>
  </si>
  <si>
    <t>Pacific</t>
  </si>
  <si>
    <t>Interview Clinical Preceptors</t>
  </si>
  <si>
    <t>60 minutes</t>
  </si>
  <si>
    <t>Clinical_Preceptors</t>
  </si>
  <si>
    <t>Review Records</t>
  </si>
  <si>
    <t>Alaska</t>
  </si>
  <si>
    <t>Meeting with Program Director</t>
  </si>
  <si>
    <t>Hawaii-Aleutian</t>
  </si>
  <si>
    <t>Day 1 Concludes (for program)</t>
  </si>
  <si>
    <t>2 hours</t>
  </si>
  <si>
    <t>3 hours</t>
  </si>
  <si>
    <t>DAY 2</t>
  </si>
  <si>
    <t>Interview Field Preceptors</t>
  </si>
  <si>
    <t>Field_Preceptors</t>
  </si>
  <si>
    <t>Exit Summation</t>
  </si>
  <si>
    <t>Closing_Summation</t>
  </si>
  <si>
    <t>Site Visit Concludes</t>
  </si>
  <si>
    <t>List of Participants by Activity</t>
  </si>
  <si>
    <t>Program Director</t>
  </si>
  <si>
    <t>Medical Director</t>
  </si>
  <si>
    <t>Faculty &amp; Program Director</t>
  </si>
  <si>
    <t>Closing Summation</t>
  </si>
  <si>
    <t>Name</t>
  </si>
  <si>
    <t>Title</t>
  </si>
  <si>
    <t>https://us02web.zoom.us/j/xxx</t>
  </si>
  <si>
    <t>Meeting ID: xxx</t>
  </si>
  <si>
    <t>Phone Number</t>
  </si>
  <si>
    <t>75 minutes</t>
  </si>
  <si>
    <t>enter sponsor's 600### &amp; name</t>
  </si>
  <si>
    <t>Year Graduated</t>
  </si>
  <si>
    <t>Community of Interest</t>
  </si>
  <si>
    <t>Clinical Site</t>
  </si>
  <si>
    <t>Field Agency</t>
  </si>
  <si>
    <t>Meet with Program Director</t>
  </si>
  <si>
    <t>Length of Time</t>
  </si>
  <si>
    <r>
      <t>Finish</t>
    </r>
    <r>
      <rPr>
        <i/>
        <sz val="11"/>
        <color rgb="FF000000"/>
        <rFont val="Arial"/>
        <family val="2"/>
        <scheme val="minor"/>
      </rPr>
      <t xml:space="preserve"> </t>
    </r>
    <r>
      <rPr>
        <sz val="11"/>
        <color rgb="FF000000"/>
        <rFont val="Arial"/>
        <family val="2"/>
        <scheme val="minor"/>
      </rPr>
      <t>Site Visit Report</t>
    </r>
  </si>
  <si>
    <r>
      <t>Graduates</t>
    </r>
    <r>
      <rPr>
        <sz val="11"/>
        <color rgb="FF000000"/>
        <rFont val="Arial"/>
        <family val="2"/>
        <scheme val="minor"/>
      </rPr>
      <t xml:space="preserve">
[within the last 2 years]</t>
    </r>
  </si>
  <si>
    <r>
      <t xml:space="preserve">Employers &amp; Advisory Committee
</t>
    </r>
    <r>
      <rPr>
        <sz val="11"/>
        <color rgb="FF000000"/>
        <rFont val="Arial"/>
        <family val="2"/>
        <scheme val="minor"/>
      </rPr>
      <t>[include only graduates (not employees), hospital/clinic representatives, employers, key governmental officials, and the public]</t>
    </r>
  </si>
  <si>
    <r>
      <t xml:space="preserve">Clinical Preceptors
</t>
    </r>
    <r>
      <rPr>
        <sz val="11"/>
        <color rgb="FF000000"/>
        <rFont val="Arial"/>
        <family val="2"/>
        <scheme val="minor"/>
      </rPr>
      <t>[exclude adjunct faculty]</t>
    </r>
  </si>
  <si>
    <r>
      <t>Field Preceptors</t>
    </r>
    <r>
      <rPr>
        <sz val="11"/>
        <color rgb="FF000000"/>
        <rFont val="Arial"/>
        <family val="2"/>
        <scheme val="minor"/>
      </rPr>
      <t xml:space="preserve">
[exclude adjunct faculty]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</si>
</sst>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0.000000000000"/>
    <numFmt numFmtId="166" formatCode="0.0000000000"/>
    <numFmt numFmtId="167" formatCode="[&lt;=9999999]###\-####;\(###\)\ ###\-####"/>
  </numFmts>
  <fonts count="24">
    <font>
      <sz val="10"/>
      <color theme="1"/>
      <name val="Calibri"/>
      <family val="2"/>
    </font>
    <font>
      <sz val="11"/>
      <color theme="1"/>
      <name val="Arial"/>
      <family val="2"/>
      <scheme val="minor"/>
    </font>
    <font>
      <u/>
      <sz val="10"/>
      <color theme="10"/>
      <name val="Calibri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rgb="FF000000"/>
      <name val="+mn-lt"/>
      <charset val="1"/>
    </font>
    <font>
      <sz val="10"/>
      <color rgb="FF000000"/>
      <name val="+mn-lt"/>
      <charset val="1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 tint="0.499984740745262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i/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000000"/>
      <name val="Arial"/>
      <family val="2"/>
      <scheme val="minor"/>
    </font>
    <font>
      <u/>
      <sz val="11"/>
      <color theme="7"/>
      <name val="Arial"/>
      <family val="2"/>
      <scheme val="minor"/>
    </font>
    <font>
      <sz val="11"/>
      <color theme="7"/>
      <name val="Arial"/>
      <family val="2"/>
      <scheme val="minor"/>
    </font>
    <font>
      <b/>
      <sz val="11"/>
      <color theme="7"/>
      <name val="Arial"/>
      <family val="2"/>
      <scheme val="minor"/>
    </font>
    <font>
      <sz val="11"/>
      <color theme="9"/>
      <name val="Arial"/>
      <family val="2"/>
      <scheme val="minor"/>
    </font>
    <font>
      <b/>
      <sz val="16"/>
      <color theme="9"/>
      <name val="Arial"/>
      <family val="2"/>
      <scheme val="minor"/>
    </font>
    <font>
      <sz val="14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9"/>
      <name val="Arial"/>
      <family val="2"/>
      <scheme val="minor"/>
    </font>
    <font>
      <i/>
      <sz val="11"/>
      <color theme="9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2600"/>
      </left>
      <right style="medium">
        <color rgb="FFFF2600"/>
      </right>
      <top style="medium">
        <color rgb="FFFF2600"/>
      </top>
      <bottom style="medium">
        <color rgb="FFFF2600"/>
      </bottom>
      <diagonal/>
    </border>
    <border>
      <left style="medium">
        <color rgb="FFFF2600"/>
      </left>
      <right style="medium">
        <color rgb="FFFF2600"/>
      </right>
      <top/>
      <bottom style="medium">
        <color rgb="FFFF2600"/>
      </bottom>
      <diagonal/>
    </border>
    <border>
      <left style="medium">
        <color rgb="FFFF2600"/>
      </left>
      <right/>
      <top style="medium">
        <color rgb="FFFF2600"/>
      </top>
      <bottom style="medium">
        <color rgb="FFFF2600"/>
      </bottom>
      <diagonal/>
    </border>
    <border>
      <left/>
      <right style="medium">
        <color rgb="FFFF2600"/>
      </right>
      <top style="medium">
        <color rgb="FFFF2600"/>
      </top>
      <bottom style="medium">
        <color rgb="FFFF26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164" fontId="8" fillId="5" borderId="9" xfId="0" applyNumberFormat="1" applyFont="1" applyFill="1" applyBorder="1" applyAlignment="1">
      <alignment horizontal="right" vertical="center" wrapText="1"/>
    </xf>
    <xf numFmtId="164" fontId="8" fillId="5" borderId="1" xfId="0" applyNumberFormat="1" applyFont="1" applyFill="1" applyBorder="1" applyAlignment="1">
      <alignment horizontal="right" vertical="center" wrapText="1"/>
    </xf>
    <xf numFmtId="164" fontId="7" fillId="5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6" fontId="10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1"/>
    </xf>
    <xf numFmtId="164" fontId="8" fillId="5" borderId="2" xfId="0" applyNumberFormat="1" applyFont="1" applyFill="1" applyBorder="1" applyAlignment="1">
      <alignment horizontal="right" vertical="center" wrapText="1"/>
    </xf>
    <xf numFmtId="164" fontId="8" fillId="7" borderId="1" xfId="0" applyNumberFormat="1" applyFont="1" applyFill="1" applyBorder="1" applyAlignment="1">
      <alignment horizontal="right" vertical="center" wrapText="1"/>
    </xf>
    <xf numFmtId="0" fontId="11" fillId="9" borderId="0" xfId="0" applyFont="1" applyFill="1" applyAlignment="1">
      <alignment horizontal="left" vertical="center" indent="13"/>
    </xf>
    <xf numFmtId="0" fontId="13" fillId="9" borderId="0" xfId="0" applyFont="1" applyFill="1" applyAlignment="1">
      <alignment horizontal="right" vertical="center" wrapText="1"/>
    </xf>
    <xf numFmtId="0" fontId="13" fillId="9" borderId="0" xfId="0" applyFont="1" applyFill="1" applyAlignment="1">
      <alignment horizontal="left" vertical="center" indent="13"/>
    </xf>
    <xf numFmtId="0" fontId="4" fillId="9" borderId="0" xfId="0" applyFont="1" applyFill="1" applyAlignment="1">
      <alignment vertical="center"/>
    </xf>
    <xf numFmtId="0" fontId="12" fillId="9" borderId="0" xfId="0" applyFont="1" applyFill="1" applyAlignment="1">
      <alignment horizontal="right" vertical="center"/>
    </xf>
    <xf numFmtId="0" fontId="4" fillId="9" borderId="0" xfId="0" applyFont="1" applyFill="1" applyAlignment="1">
      <alignment horizontal="center" vertical="center"/>
    </xf>
    <xf numFmtId="0" fontId="3" fillId="10" borderId="1" xfId="0" applyFont="1" applyFill="1" applyBorder="1" applyAlignment="1">
      <alignment horizontal="left" vertical="center" wrapText="1" indent="17"/>
    </xf>
    <xf numFmtId="0" fontId="7" fillId="10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 applyProtection="1">
      <alignment horizontal="left" vertical="center" wrapText="1"/>
      <protection locked="0"/>
    </xf>
    <xf numFmtId="0" fontId="7" fillId="10" borderId="0" xfId="0" applyFont="1" applyFill="1" applyAlignment="1">
      <alignment horizontal="left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 vertical="center" wrapText="1" indent="1"/>
    </xf>
    <xf numFmtId="0" fontId="7" fillId="11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left" vertical="center" wrapText="1" indent="1"/>
    </xf>
    <xf numFmtId="0" fontId="3" fillId="11" borderId="1" xfId="0" applyFont="1" applyFill="1" applyBorder="1" applyAlignment="1" applyProtection="1">
      <alignment horizontal="left" vertical="center" wrapText="1"/>
      <protection locked="0"/>
    </xf>
    <xf numFmtId="0" fontId="15" fillId="11" borderId="11" xfId="1" applyFont="1" applyFill="1" applyBorder="1" applyAlignment="1" applyProtection="1">
      <alignment horizontal="left" vertical="center" wrapText="1"/>
      <protection locked="0"/>
    </xf>
    <xf numFmtId="0" fontId="1" fillId="11" borderId="10" xfId="1" applyFont="1" applyFill="1" applyBorder="1" applyAlignment="1" applyProtection="1">
      <alignment horizontal="left" vertical="top" wrapText="1"/>
      <protection locked="0"/>
    </xf>
    <xf numFmtId="0" fontId="15" fillId="11" borderId="12" xfId="1" applyFont="1" applyFill="1" applyBorder="1" applyAlignment="1" applyProtection="1">
      <alignment horizontal="left" vertical="center" wrapText="1"/>
      <protection locked="0"/>
    </xf>
    <xf numFmtId="0" fontId="1" fillId="2" borderId="10" xfId="1" applyFont="1" applyFill="1" applyBorder="1" applyAlignment="1" applyProtection="1">
      <alignment horizontal="left" vertical="top" wrapText="1"/>
      <protection locked="0"/>
    </xf>
    <xf numFmtId="0" fontId="1" fillId="2" borderId="3" xfId="1" applyFont="1" applyFill="1" applyBorder="1" applyAlignment="1" applyProtection="1">
      <alignment horizontal="left" vertical="top" wrapText="1"/>
      <protection locked="0"/>
    </xf>
    <xf numFmtId="0" fontId="17" fillId="10" borderId="1" xfId="0" applyFont="1" applyFill="1" applyBorder="1" applyAlignment="1" applyProtection="1">
      <alignment horizontal="left" vertical="center" wrapText="1"/>
      <protection locked="0"/>
    </xf>
    <xf numFmtId="0" fontId="15" fillId="11" borderId="1" xfId="1" applyFont="1" applyFill="1" applyBorder="1" applyAlignment="1" applyProtection="1">
      <alignment horizontal="left" vertical="center" wrapText="1"/>
      <protection locked="0"/>
    </xf>
    <xf numFmtId="0" fontId="15" fillId="11" borderId="2" xfId="1" applyFont="1" applyFill="1" applyBorder="1" applyAlignment="1" applyProtection="1">
      <alignment horizontal="left" vertical="center" wrapText="1"/>
      <protection locked="0"/>
    </xf>
    <xf numFmtId="0" fontId="16" fillId="11" borderId="1" xfId="0" applyFont="1" applyFill="1" applyBorder="1" applyAlignment="1" applyProtection="1">
      <alignment horizontal="left" vertical="center" wrapText="1"/>
      <protection locked="0"/>
    </xf>
    <xf numFmtId="0" fontId="17" fillId="11" borderId="1" xfId="0" applyFont="1" applyFill="1" applyBorder="1" applyAlignment="1" applyProtection="1">
      <alignment horizontal="left" vertical="center" wrapText="1"/>
      <protection locked="0"/>
    </xf>
    <xf numFmtId="0" fontId="1" fillId="11" borderId="10" xfId="1" applyFont="1" applyFill="1" applyBorder="1" applyAlignment="1" applyProtection="1">
      <alignment vertical="center" wrapText="1"/>
      <protection locked="0"/>
    </xf>
    <xf numFmtId="0" fontId="1" fillId="11" borderId="10" xfId="1" applyFont="1" applyFill="1" applyBorder="1" applyAlignment="1" applyProtection="1">
      <alignment horizontal="left" vertical="center" wrapText="1"/>
      <protection locked="0"/>
    </xf>
    <xf numFmtId="0" fontId="1" fillId="11" borderId="3" xfId="1" applyFont="1" applyFill="1" applyBorder="1" applyAlignment="1" applyProtection="1">
      <alignment horizontal="left" vertical="center" wrapText="1"/>
      <protection locked="0"/>
    </xf>
    <xf numFmtId="0" fontId="18" fillId="8" borderId="14" xfId="1" applyFont="1" applyFill="1" applyBorder="1" applyAlignment="1" applyProtection="1">
      <alignment horizontal="left" vertical="center" wrapText="1"/>
      <protection locked="0"/>
    </xf>
    <xf numFmtId="0" fontId="19" fillId="8" borderId="15" xfId="0" applyFont="1" applyFill="1" applyBorder="1" applyAlignment="1" applyProtection="1">
      <alignment horizontal="center" vertical="center" wrapText="1"/>
      <protection locked="0"/>
    </xf>
    <xf numFmtId="0" fontId="19" fillId="8" borderId="16" xfId="0" applyFont="1" applyFill="1" applyBorder="1" applyAlignment="1" applyProtection="1">
      <alignment horizontal="center" vertical="center" wrapText="1"/>
      <protection locked="0"/>
    </xf>
    <xf numFmtId="0" fontId="18" fillId="8" borderId="13" xfId="0" applyFont="1" applyFill="1" applyBorder="1" applyAlignment="1" applyProtection="1">
      <alignment horizontal="center" vertical="center" wrapText="1"/>
      <protection locked="0"/>
    </xf>
    <xf numFmtId="164" fontId="18" fillId="8" borderId="13" xfId="0" applyNumberFormat="1" applyFont="1" applyFill="1" applyBorder="1" applyAlignment="1" applyProtection="1">
      <alignment horizontal="right" vertical="center" wrapText="1"/>
      <protection locked="0"/>
    </xf>
    <xf numFmtId="0" fontId="11" fillId="9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7" borderId="6" xfId="0" applyFont="1" applyFill="1" applyBorder="1" applyAlignment="1">
      <alignment horizontal="left" vertical="center" wrapText="1"/>
    </xf>
    <xf numFmtId="167" fontId="8" fillId="7" borderId="6" xfId="0" applyNumberFormat="1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167" fontId="8" fillId="5" borderId="6" xfId="0" applyNumberFormat="1" applyFont="1" applyFill="1" applyBorder="1" applyAlignment="1">
      <alignment horizontal="left" vertical="center" wrapText="1"/>
    </xf>
    <xf numFmtId="167" fontId="8" fillId="5" borderId="4" xfId="0" applyNumberFormat="1" applyFont="1" applyFill="1" applyBorder="1" applyAlignment="1">
      <alignment horizontal="left" vertical="center" wrapText="1"/>
    </xf>
    <xf numFmtId="167" fontId="8" fillId="7" borderId="4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5" borderId="8" xfId="0" applyNumberFormat="1" applyFont="1" applyFill="1" applyBorder="1" applyAlignment="1">
      <alignment horizontal="right" vertical="center" wrapText="1"/>
    </xf>
    <xf numFmtId="164" fontId="8" fillId="7" borderId="7" xfId="0" applyNumberFormat="1" applyFont="1" applyFill="1" applyBorder="1" applyAlignment="1">
      <alignment horizontal="right" vertical="center" wrapText="1"/>
    </xf>
    <xf numFmtId="164" fontId="7" fillId="2" borderId="3" xfId="0" applyNumberFormat="1" applyFont="1" applyFill="1" applyBorder="1" applyAlignment="1">
      <alignment horizontal="right" vertical="center" wrapText="1"/>
    </xf>
    <xf numFmtId="164" fontId="7" fillId="7" borderId="7" xfId="0" applyNumberFormat="1" applyFont="1" applyFill="1" applyBorder="1" applyAlignment="1">
      <alignment horizontal="right" vertical="center" wrapText="1"/>
    </xf>
    <xf numFmtId="0" fontId="22" fillId="0" borderId="15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7" fillId="11" borderId="7" xfId="0" applyFont="1" applyFill="1" applyBorder="1" applyAlignment="1">
      <alignment horizontal="left" vertical="center" wrapText="1"/>
    </xf>
    <xf numFmtId="0" fontId="23" fillId="11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00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55563</xdr:rowOff>
    </xdr:from>
    <xdr:to>
      <xdr:col>0</xdr:col>
      <xdr:colOff>944563</xdr:colOff>
      <xdr:row>1</xdr:row>
      <xdr:rowOff>355744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890211-C151-AF47-9846-517B1F496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3" y="55563"/>
          <a:ext cx="857250" cy="720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oAEMSP-2024">
  <a:themeElements>
    <a:clrScheme name="Custom 1">
      <a:dk1>
        <a:srgbClr val="243660"/>
      </a:dk1>
      <a:lt1>
        <a:srgbClr val="FFFFFF"/>
      </a:lt1>
      <a:dk2>
        <a:srgbClr val="318DC0"/>
      </a:dk2>
      <a:lt2>
        <a:srgbClr val="828281"/>
      </a:lt2>
      <a:accent1>
        <a:srgbClr val="F9C921"/>
      </a:accent1>
      <a:accent2>
        <a:srgbClr val="006C61"/>
      </a:accent2>
      <a:accent3>
        <a:srgbClr val="828281"/>
      </a:accent3>
      <a:accent4>
        <a:srgbClr val="318DC0"/>
      </a:accent4>
      <a:accent5>
        <a:srgbClr val="243660"/>
      </a:accent5>
      <a:accent6>
        <a:srgbClr val="C2252F"/>
      </a:accent6>
      <a:hlink>
        <a:srgbClr val="0563C1"/>
      </a:hlink>
      <a:folHlink>
        <a:srgbClr val="4795B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oAEMSP-2024" id="{13E4A4ED-2BCA-BD4F-B895-9AFB706BD7EC}" vid="{0DA9FDAA-B147-244E-B49F-52024473D48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Normal="100" workbookViewId="0">
      <pane ySplit="2" topLeftCell="A3" activePane="bottomLeft" state="frozen"/>
      <selection pane="bottomLeft" activeCell="I1" sqref="I1"/>
    </sheetView>
  </sheetViews>
  <sheetFormatPr baseColWidth="10" defaultColWidth="11" defaultRowHeight="33" customHeight="1"/>
  <cols>
    <col min="1" max="1" width="46.19921875" style="10" bestFit="1" customWidth="1"/>
    <col min="2" max="2" width="15.796875" style="12" bestFit="1" customWidth="1"/>
    <col min="3" max="3" width="17.796875" style="10" hidden="1" customWidth="1"/>
    <col min="4" max="4" width="39.59765625" style="10" customWidth="1"/>
    <col min="5" max="5" width="28" style="10" bestFit="1" customWidth="1"/>
    <col min="6" max="10" width="16" style="10" customWidth="1"/>
    <col min="11" max="11" width="17.796875" style="10" customWidth="1"/>
    <col min="12" max="12" width="17.796875" style="10" hidden="1" customWidth="1"/>
    <col min="13" max="13" width="19.3984375" style="10" hidden="1" customWidth="1"/>
    <col min="14" max="14" width="14.59765625" style="10" hidden="1" customWidth="1"/>
    <col min="15" max="15" width="6.19921875" style="10" hidden="1" customWidth="1"/>
    <col min="16" max="16" width="11" style="10" hidden="1" customWidth="1"/>
    <col min="17" max="18" width="11" style="10" customWidth="1"/>
    <col min="19" max="20" width="10.19921875" style="10" customWidth="1"/>
    <col min="21" max="22" width="10.19921875" style="10" bestFit="1" customWidth="1"/>
    <col min="23" max="16384" width="11" style="10"/>
  </cols>
  <sheetData>
    <row r="1" spans="1:15" ht="33" customHeight="1" thickBot="1">
      <c r="A1" s="18" t="s">
        <v>0</v>
      </c>
      <c r="B1" s="19"/>
      <c r="C1" s="20"/>
      <c r="D1" s="51" t="s">
        <v>74</v>
      </c>
      <c r="E1" s="52"/>
      <c r="F1" s="21"/>
      <c r="G1" s="21"/>
      <c r="H1" s="22" t="s">
        <v>1</v>
      </c>
      <c r="I1" s="53"/>
      <c r="J1" s="23"/>
      <c r="K1" s="23"/>
    </row>
    <row r="2" spans="1:15" s="11" customFormat="1" ht="33" customHeight="1">
      <c r="A2" s="24" t="s">
        <v>2</v>
      </c>
      <c r="B2" s="25" t="s">
        <v>80</v>
      </c>
      <c r="C2" s="25"/>
      <c r="D2" s="26" t="s">
        <v>3</v>
      </c>
      <c r="E2" s="26" t="s">
        <v>4</v>
      </c>
      <c r="F2" s="1" t="s">
        <v>5</v>
      </c>
      <c r="G2" s="2" t="s">
        <v>6</v>
      </c>
      <c r="H2" s="3" t="s">
        <v>7</v>
      </c>
      <c r="I2" s="1" t="s">
        <v>8</v>
      </c>
      <c r="J2" s="2" t="s">
        <v>9</v>
      </c>
      <c r="K2" s="3" t="s">
        <v>10</v>
      </c>
      <c r="L2" s="4" t="s">
        <v>11</v>
      </c>
      <c r="M2" s="4" t="s">
        <v>12</v>
      </c>
    </row>
    <row r="3" spans="1:15" ht="33" customHeight="1" thickBot="1">
      <c r="A3" s="34" t="s">
        <v>13</v>
      </c>
      <c r="B3" s="35"/>
      <c r="C3" s="34"/>
      <c r="D3" s="83"/>
      <c r="E3" s="34"/>
      <c r="F3" s="84" t="str">
        <f>IF(I1="Eastern","Program's
Time Zone","")</f>
        <v/>
      </c>
      <c r="G3" s="84" t="str">
        <f>IF(I1="Central","Program's
Time Zone","")</f>
        <v/>
      </c>
      <c r="H3" s="84" t="str">
        <f>IF(I1="Mountain","Program's
Time Zone","")</f>
        <v/>
      </c>
      <c r="I3" s="84" t="str">
        <f>IF(I1="Pacific","Program's
Time Zone","")</f>
        <v/>
      </c>
      <c r="J3" s="84" t="str">
        <f>IF(I1="Alaska","Program's
Time Zone","")</f>
        <v/>
      </c>
      <c r="K3" s="84" t="str">
        <f>IF(I1="Hawaii-Aleutian","Program's
Time Zone","")</f>
        <v/>
      </c>
      <c r="L3" s="13">
        <f>1/144</f>
        <v>6.9444444444444441E-3</v>
      </c>
      <c r="M3" s="6" t="s">
        <v>14</v>
      </c>
    </row>
    <row r="4" spans="1:15" ht="33" customHeight="1" thickBot="1">
      <c r="A4" s="32" t="s">
        <v>79</v>
      </c>
      <c r="B4" s="33" t="s">
        <v>15</v>
      </c>
      <c r="C4" s="5">
        <f>1/48</f>
        <v>2.0833333333333332E-2</v>
      </c>
      <c r="D4" s="50" t="s">
        <v>70</v>
      </c>
      <c r="E4" s="37" t="s">
        <v>16</v>
      </c>
      <c r="F4" s="54">
        <v>0.375</v>
      </c>
      <c r="G4" s="77">
        <f>F4-$L$8</f>
        <v>0.33333333333333331</v>
      </c>
      <c r="H4" s="78">
        <f>G4-$L$8</f>
        <v>0.29166666666666663</v>
      </c>
      <c r="I4" s="74">
        <f>H4-$L$8</f>
        <v>0.24999999999999997</v>
      </c>
      <c r="J4" s="7">
        <f>I4-$L$8</f>
        <v>0.20833333333333331</v>
      </c>
      <c r="K4" s="17">
        <f t="shared" ref="K4:K11" si="0">J4-$L$13</f>
        <v>0.12499999999999999</v>
      </c>
      <c r="L4" s="13">
        <f>1/96</f>
        <v>1.0416666666666666E-2</v>
      </c>
      <c r="M4" s="6" t="s">
        <v>17</v>
      </c>
    </row>
    <row r="5" spans="1:15" ht="33" customHeight="1" thickBot="1">
      <c r="A5" s="32" t="s">
        <v>18</v>
      </c>
      <c r="B5" s="33" t="s">
        <v>14</v>
      </c>
      <c r="C5" s="5">
        <f>1/144</f>
        <v>6.9444444444444441E-3</v>
      </c>
      <c r="D5" s="50" t="s">
        <v>71</v>
      </c>
      <c r="E5" s="37"/>
      <c r="F5" s="74">
        <f>F4+C4</f>
        <v>0.39583333333333331</v>
      </c>
      <c r="G5" s="77">
        <f t="shared" ref="G5:J5" si="1">F5-$L$8</f>
        <v>0.35416666666666663</v>
      </c>
      <c r="H5" s="78">
        <f t="shared" si="1"/>
        <v>0.31249999999999994</v>
      </c>
      <c r="I5" s="74">
        <f t="shared" si="1"/>
        <v>0.27083333333333326</v>
      </c>
      <c r="J5" s="7">
        <f t="shared" si="1"/>
        <v>0.2291666666666666</v>
      </c>
      <c r="K5" s="17">
        <f t="shared" si="0"/>
        <v>0.14583333333333326</v>
      </c>
      <c r="L5" s="13">
        <f>2/144</f>
        <v>1.3888888888888888E-2</v>
      </c>
      <c r="M5" s="6" t="s">
        <v>19</v>
      </c>
    </row>
    <row r="6" spans="1:15" ht="33" customHeight="1">
      <c r="A6" s="32" t="s">
        <v>20</v>
      </c>
      <c r="B6" s="33" t="s">
        <v>19</v>
      </c>
      <c r="C6" s="5">
        <f>2/144</f>
        <v>1.3888888888888888E-2</v>
      </c>
      <c r="D6" s="38"/>
      <c r="E6" s="39" t="s">
        <v>21</v>
      </c>
      <c r="F6" s="75">
        <f t="shared" ref="F6:F26" si="2">F5+C5</f>
        <v>0.40277777777777773</v>
      </c>
      <c r="G6" s="77">
        <f t="shared" ref="G6:J6" si="3">F6-$L$8</f>
        <v>0.36111111111111105</v>
      </c>
      <c r="H6" s="78">
        <f t="shared" si="3"/>
        <v>0.31944444444444436</v>
      </c>
      <c r="I6" s="74">
        <f t="shared" si="3"/>
        <v>0.27777777777777768</v>
      </c>
      <c r="J6" s="7">
        <f t="shared" si="3"/>
        <v>0.23611111111111102</v>
      </c>
      <c r="K6" s="17">
        <f t="shared" si="0"/>
        <v>0.15277777777777768</v>
      </c>
      <c r="L6" s="13">
        <f>1/48</f>
        <v>2.0833333333333332E-2</v>
      </c>
      <c r="M6" s="6" t="s">
        <v>15</v>
      </c>
    </row>
    <row r="7" spans="1:15" ht="33" customHeight="1">
      <c r="A7" s="32" t="s">
        <v>18</v>
      </c>
      <c r="B7" s="33" t="s">
        <v>14</v>
      </c>
      <c r="C7" s="5">
        <f>1/144</f>
        <v>6.9444444444444441E-3</v>
      </c>
      <c r="D7" s="40"/>
      <c r="E7" s="37"/>
      <c r="F7" s="75">
        <f t="shared" si="2"/>
        <v>0.41666666666666663</v>
      </c>
      <c r="G7" s="77">
        <f t="shared" ref="G7:J7" si="4">F7-$L$8</f>
        <v>0.37499999999999994</v>
      </c>
      <c r="H7" s="78">
        <f t="shared" si="4"/>
        <v>0.33333333333333326</v>
      </c>
      <c r="I7" s="74">
        <f t="shared" si="4"/>
        <v>0.29166666666666657</v>
      </c>
      <c r="J7" s="7">
        <f t="shared" si="4"/>
        <v>0.24999999999999992</v>
      </c>
      <c r="K7" s="17">
        <f t="shared" si="0"/>
        <v>0.16666666666666657</v>
      </c>
      <c r="L7" s="13">
        <v>3.125E-2</v>
      </c>
      <c r="M7" s="6" t="s">
        <v>22</v>
      </c>
      <c r="N7" s="10">
        <f>1/144</f>
        <v>6.9444444444444441E-3</v>
      </c>
      <c r="O7" s="10">
        <f>24*60</f>
        <v>1440</v>
      </c>
    </row>
    <row r="8" spans="1:15" ht="33" customHeight="1">
      <c r="A8" s="32" t="s">
        <v>23</v>
      </c>
      <c r="B8" s="33" t="s">
        <v>22</v>
      </c>
      <c r="C8" s="5">
        <v>3.125E-2</v>
      </c>
      <c r="D8" s="40"/>
      <c r="E8" s="37" t="s">
        <v>24</v>
      </c>
      <c r="F8" s="75">
        <f t="shared" si="2"/>
        <v>0.42361111111111105</v>
      </c>
      <c r="G8" s="77">
        <f t="shared" ref="G8:J8" si="5">F8-$L$8</f>
        <v>0.38194444444444436</v>
      </c>
      <c r="H8" s="78">
        <f t="shared" si="5"/>
        <v>0.34027777777777768</v>
      </c>
      <c r="I8" s="74">
        <f t="shared" si="5"/>
        <v>0.29861111111111099</v>
      </c>
      <c r="J8" s="7">
        <f t="shared" si="5"/>
        <v>0.25694444444444431</v>
      </c>
      <c r="K8" s="17">
        <f t="shared" si="0"/>
        <v>0.17361111111111099</v>
      </c>
      <c r="L8" s="13">
        <f>1/24</f>
        <v>4.1666666666666664E-2</v>
      </c>
      <c r="M8" s="6" t="s">
        <v>25</v>
      </c>
    </row>
    <row r="9" spans="1:15" ht="33" customHeight="1">
      <c r="A9" s="32" t="s">
        <v>26</v>
      </c>
      <c r="B9" s="33" t="s">
        <v>17</v>
      </c>
      <c r="C9" s="5">
        <f>1/96</f>
        <v>1.0416666666666666E-2</v>
      </c>
      <c r="D9" s="40"/>
      <c r="E9" s="37"/>
      <c r="F9" s="75">
        <f t="shared" si="2"/>
        <v>0.45486111111111105</v>
      </c>
      <c r="G9" s="77">
        <f t="shared" ref="G9:J9" si="6">F9-$L$8</f>
        <v>0.41319444444444436</v>
      </c>
      <c r="H9" s="78">
        <f t="shared" si="6"/>
        <v>0.37152777777777768</v>
      </c>
      <c r="I9" s="74">
        <f t="shared" si="6"/>
        <v>0.32986111111111099</v>
      </c>
      <c r="J9" s="7">
        <f t="shared" si="6"/>
        <v>0.28819444444444431</v>
      </c>
      <c r="K9" s="17">
        <f t="shared" si="0"/>
        <v>0.20486111111111099</v>
      </c>
      <c r="L9" s="14">
        <f>1/30</f>
        <v>3.3333333333333333E-2</v>
      </c>
    </row>
    <row r="10" spans="1:15" ht="33" customHeight="1">
      <c r="A10" s="32" t="s">
        <v>27</v>
      </c>
      <c r="B10" s="33" t="s">
        <v>73</v>
      </c>
      <c r="C10" s="5">
        <v>5.2083333333333329E-2</v>
      </c>
      <c r="D10" s="40"/>
      <c r="E10" s="37" t="s">
        <v>29</v>
      </c>
      <c r="F10" s="75">
        <f t="shared" si="2"/>
        <v>0.46527777777777773</v>
      </c>
      <c r="G10" s="77">
        <f t="shared" ref="G10:J10" si="7">F10-$L$8</f>
        <v>0.42361111111111105</v>
      </c>
      <c r="H10" s="78">
        <f t="shared" si="7"/>
        <v>0.38194444444444436</v>
      </c>
      <c r="I10" s="74">
        <f t="shared" si="7"/>
        <v>0.34027777777777768</v>
      </c>
      <c r="J10" s="7">
        <f t="shared" si="7"/>
        <v>0.29861111111111099</v>
      </c>
      <c r="K10" s="17">
        <f t="shared" si="0"/>
        <v>0.21527777777777768</v>
      </c>
      <c r="L10" s="13">
        <f>L8+L4</f>
        <v>5.2083333333333329E-2</v>
      </c>
      <c r="M10" s="6" t="s">
        <v>30</v>
      </c>
    </row>
    <row r="11" spans="1:15" ht="33" customHeight="1">
      <c r="A11" s="32" t="s">
        <v>18</v>
      </c>
      <c r="B11" s="33" t="s">
        <v>14</v>
      </c>
      <c r="C11" s="5">
        <f>1/144</f>
        <v>6.9444444444444441E-3</v>
      </c>
      <c r="D11" s="40"/>
      <c r="E11" s="37"/>
      <c r="F11" s="75">
        <f t="shared" si="2"/>
        <v>0.51736111111111105</v>
      </c>
      <c r="G11" s="77">
        <f t="shared" ref="G11:J11" si="8">F11-$L$8</f>
        <v>0.47569444444444436</v>
      </c>
      <c r="H11" s="78">
        <f t="shared" si="8"/>
        <v>0.43402777777777768</v>
      </c>
      <c r="I11" s="74">
        <f t="shared" si="8"/>
        <v>0.39236111111111099</v>
      </c>
      <c r="J11" s="7">
        <f t="shared" si="8"/>
        <v>0.35069444444444431</v>
      </c>
      <c r="K11" s="17">
        <f t="shared" si="0"/>
        <v>0.26736111111111099</v>
      </c>
      <c r="L11" s="13">
        <f>3/48</f>
        <v>6.25E-2</v>
      </c>
      <c r="M11" s="6" t="s">
        <v>37</v>
      </c>
      <c r="N11" s="10">
        <f>1/144</f>
        <v>6.9444444444444441E-3</v>
      </c>
      <c r="O11" s="10">
        <f>24*60</f>
        <v>1440</v>
      </c>
    </row>
    <row r="12" spans="1:15" ht="33" customHeight="1">
      <c r="A12" s="32" t="s">
        <v>31</v>
      </c>
      <c r="B12" s="33" t="s">
        <v>22</v>
      </c>
      <c r="C12" s="5">
        <v>3.125E-2</v>
      </c>
      <c r="D12" s="40"/>
      <c r="E12" s="37" t="s">
        <v>32</v>
      </c>
      <c r="F12" s="75">
        <f t="shared" si="2"/>
        <v>0.52430555555555547</v>
      </c>
      <c r="G12" s="77">
        <f t="shared" ref="G12:J12" si="9">F12-$L$8</f>
        <v>0.48263888888888878</v>
      </c>
      <c r="H12" s="78">
        <f t="shared" si="9"/>
        <v>0.4409722222222221</v>
      </c>
      <c r="I12" s="74">
        <f t="shared" si="9"/>
        <v>0.39930555555555541</v>
      </c>
      <c r="J12" s="7">
        <f t="shared" si="9"/>
        <v>0.35763888888888873</v>
      </c>
      <c r="K12" s="17">
        <f t="shared" ref="K12:K19" si="10">J12-$L$13</f>
        <v>0.27430555555555541</v>
      </c>
      <c r="L12" s="13">
        <f>SUM(L2:L4)</f>
        <v>1.7361111111111112E-2</v>
      </c>
      <c r="M12" s="6" t="s">
        <v>33</v>
      </c>
    </row>
    <row r="13" spans="1:15" ht="33" customHeight="1">
      <c r="A13" s="32" t="s">
        <v>34</v>
      </c>
      <c r="B13" s="33" t="s">
        <v>15</v>
      </c>
      <c r="C13" s="5">
        <f>1/48</f>
        <v>2.0833333333333332E-2</v>
      </c>
      <c r="D13" s="40"/>
      <c r="E13" s="37" t="s">
        <v>35</v>
      </c>
      <c r="F13" s="75">
        <f t="shared" si="2"/>
        <v>0.55555555555555547</v>
      </c>
      <c r="G13" s="77">
        <f t="shared" ref="G13:J13" si="11">F13-$L$8</f>
        <v>0.51388888888888884</v>
      </c>
      <c r="H13" s="78">
        <f t="shared" si="11"/>
        <v>0.47222222222222215</v>
      </c>
      <c r="I13" s="74">
        <f t="shared" si="11"/>
        <v>0.43055555555555547</v>
      </c>
      <c r="J13" s="7">
        <f t="shared" si="11"/>
        <v>0.38888888888888878</v>
      </c>
      <c r="K13" s="17">
        <f t="shared" si="10"/>
        <v>0.30555555555555547</v>
      </c>
      <c r="L13" s="13">
        <f>2*(1/24)</f>
        <v>8.3333333333333329E-2</v>
      </c>
      <c r="M13" s="6" t="s">
        <v>55</v>
      </c>
    </row>
    <row r="14" spans="1:15" ht="33" customHeight="1">
      <c r="A14" s="32" t="s">
        <v>36</v>
      </c>
      <c r="B14" s="33" t="s">
        <v>15</v>
      </c>
      <c r="C14" s="5">
        <f>1/48</f>
        <v>2.0833333333333332E-2</v>
      </c>
      <c r="D14" s="40"/>
      <c r="E14" s="37"/>
      <c r="F14" s="75">
        <f t="shared" si="2"/>
        <v>0.57638888888888884</v>
      </c>
      <c r="G14" s="77">
        <f t="shared" ref="G14:J14" si="12">F14-$L$8</f>
        <v>0.53472222222222221</v>
      </c>
      <c r="H14" s="78">
        <f t="shared" si="12"/>
        <v>0.49305555555555552</v>
      </c>
      <c r="I14" s="74">
        <f t="shared" si="12"/>
        <v>0.45138888888888884</v>
      </c>
      <c r="J14" s="7">
        <f t="shared" si="12"/>
        <v>0.40972222222222215</v>
      </c>
      <c r="K14" s="17">
        <f t="shared" si="10"/>
        <v>0.32638888888888884</v>
      </c>
      <c r="L14" s="5">
        <f>L8*3</f>
        <v>0.125</v>
      </c>
      <c r="M14" s="6" t="s">
        <v>56</v>
      </c>
    </row>
    <row r="15" spans="1:15" ht="33" customHeight="1">
      <c r="A15" s="32" t="s">
        <v>18</v>
      </c>
      <c r="B15" s="33" t="s">
        <v>14</v>
      </c>
      <c r="C15" s="5">
        <f>1/144</f>
        <v>6.9444444444444441E-3</v>
      </c>
      <c r="D15" s="40"/>
      <c r="E15" s="37"/>
      <c r="F15" s="75">
        <f t="shared" si="2"/>
        <v>0.59722222222222221</v>
      </c>
      <c r="G15" s="77">
        <f t="shared" ref="G15:J15" si="13">F15-$L$8</f>
        <v>0.55555555555555558</v>
      </c>
      <c r="H15" s="78">
        <f t="shared" si="13"/>
        <v>0.51388888888888895</v>
      </c>
      <c r="I15" s="74">
        <f t="shared" si="13"/>
        <v>0.47222222222222227</v>
      </c>
      <c r="J15" s="7">
        <f t="shared" si="13"/>
        <v>0.43055555555555558</v>
      </c>
      <c r="K15" s="17">
        <f t="shared" si="10"/>
        <v>0.34722222222222227</v>
      </c>
      <c r="L15" s="15" t="s">
        <v>38</v>
      </c>
    </row>
    <row r="16" spans="1:15" ht="33" customHeight="1">
      <c r="A16" s="32" t="s">
        <v>39</v>
      </c>
      <c r="B16" s="33" t="s">
        <v>15</v>
      </c>
      <c r="C16" s="5">
        <f>1/48</f>
        <v>2.0833333333333332E-2</v>
      </c>
      <c r="D16" s="40"/>
      <c r="E16" s="37" t="s">
        <v>40</v>
      </c>
      <c r="F16" s="75">
        <f t="shared" si="2"/>
        <v>0.60416666666666663</v>
      </c>
      <c r="G16" s="77">
        <f t="shared" ref="G16:J16" si="14">F16-$L$8</f>
        <v>0.5625</v>
      </c>
      <c r="H16" s="78">
        <f t="shared" si="14"/>
        <v>0.52083333333333337</v>
      </c>
      <c r="I16" s="74">
        <f t="shared" si="14"/>
        <v>0.47916666666666669</v>
      </c>
      <c r="J16" s="7">
        <f t="shared" si="14"/>
        <v>0.4375</v>
      </c>
      <c r="K16" s="17">
        <f t="shared" si="10"/>
        <v>0.35416666666666669</v>
      </c>
      <c r="L16" s="12" t="s">
        <v>41</v>
      </c>
    </row>
    <row r="17" spans="1:13" ht="33" customHeight="1">
      <c r="A17" s="32" t="s">
        <v>18</v>
      </c>
      <c r="B17" s="33" t="s">
        <v>14</v>
      </c>
      <c r="C17" s="5">
        <f>1/144</f>
        <v>6.9444444444444441E-3</v>
      </c>
      <c r="D17" s="40"/>
      <c r="E17" s="37"/>
      <c r="F17" s="75">
        <f t="shared" si="2"/>
        <v>0.625</v>
      </c>
      <c r="G17" s="77">
        <f>F17-$L$8</f>
        <v>0.58333333333333337</v>
      </c>
      <c r="H17" s="78">
        <f>G17-$L$8</f>
        <v>0.54166666666666674</v>
      </c>
      <c r="I17" s="74">
        <f>H17-$L$8</f>
        <v>0.50000000000000011</v>
      </c>
      <c r="J17" s="7">
        <f>I17-$L$8</f>
        <v>0.45833333333333343</v>
      </c>
      <c r="K17" s="17">
        <f t="shared" si="10"/>
        <v>0.37500000000000011</v>
      </c>
      <c r="L17" s="12" t="s">
        <v>42</v>
      </c>
    </row>
    <row r="18" spans="1:13" ht="33" customHeight="1">
      <c r="A18" s="32" t="s">
        <v>43</v>
      </c>
      <c r="B18" s="33" t="s">
        <v>15</v>
      </c>
      <c r="C18" s="5">
        <f>1/48</f>
        <v>2.0833333333333332E-2</v>
      </c>
      <c r="D18" s="40"/>
      <c r="E18" s="37" t="s">
        <v>44</v>
      </c>
      <c r="F18" s="75">
        <f t="shared" si="2"/>
        <v>0.63194444444444442</v>
      </c>
      <c r="G18" s="77">
        <f t="shared" ref="G18:J18" si="15">F18-$L$8</f>
        <v>0.59027777777777779</v>
      </c>
      <c r="H18" s="78">
        <f t="shared" si="15"/>
        <v>0.54861111111111116</v>
      </c>
      <c r="I18" s="74">
        <f t="shared" si="15"/>
        <v>0.50694444444444453</v>
      </c>
      <c r="J18" s="7">
        <f t="shared" si="15"/>
        <v>0.46527777777777785</v>
      </c>
      <c r="K18" s="17">
        <f t="shared" si="10"/>
        <v>0.38194444444444453</v>
      </c>
      <c r="L18" s="12" t="s">
        <v>45</v>
      </c>
    </row>
    <row r="19" spans="1:13" ht="33" customHeight="1">
      <c r="A19" s="32" t="s">
        <v>18</v>
      </c>
      <c r="B19" s="33" t="s">
        <v>14</v>
      </c>
      <c r="C19" s="5">
        <f>1/144</f>
        <v>6.9444444444444441E-3</v>
      </c>
      <c r="D19" s="40"/>
      <c r="E19" s="37"/>
      <c r="F19" s="75">
        <f t="shared" si="2"/>
        <v>0.65277777777777779</v>
      </c>
      <c r="G19" s="77">
        <f t="shared" ref="G19:J19" si="16">F19-$L$8</f>
        <v>0.61111111111111116</v>
      </c>
      <c r="H19" s="78">
        <f t="shared" si="16"/>
        <v>0.56944444444444453</v>
      </c>
      <c r="I19" s="74">
        <f t="shared" si="16"/>
        <v>0.5277777777777779</v>
      </c>
      <c r="J19" s="7">
        <f t="shared" si="16"/>
        <v>0.48611111111111122</v>
      </c>
      <c r="K19" s="17">
        <f t="shared" si="10"/>
        <v>0.4027777777777779</v>
      </c>
      <c r="L19" s="12" t="s">
        <v>46</v>
      </c>
    </row>
    <row r="20" spans="1:13" ht="33" customHeight="1">
      <c r="A20" s="32" t="s">
        <v>47</v>
      </c>
      <c r="B20" s="33" t="s">
        <v>22</v>
      </c>
      <c r="C20" s="5">
        <f>L7</f>
        <v>3.125E-2</v>
      </c>
      <c r="D20" s="40"/>
      <c r="E20" s="37" t="s">
        <v>49</v>
      </c>
      <c r="F20" s="75">
        <f t="shared" si="2"/>
        <v>0.65972222222222221</v>
      </c>
      <c r="G20" s="77">
        <f t="shared" ref="G20:J20" si="17">F20-$L$8</f>
        <v>0.61805555555555558</v>
      </c>
      <c r="H20" s="78">
        <f t="shared" si="17"/>
        <v>0.57638888888888895</v>
      </c>
      <c r="I20" s="74">
        <f t="shared" si="17"/>
        <v>0.53472222222222232</v>
      </c>
      <c r="J20" s="7">
        <f t="shared" si="17"/>
        <v>0.49305555555555564</v>
      </c>
      <c r="K20" s="17">
        <f t="shared" ref="K20:K25" si="18">J20-$L$13</f>
        <v>0.40972222222222232</v>
      </c>
      <c r="L20" s="12" t="s">
        <v>51</v>
      </c>
      <c r="M20" s="6"/>
    </row>
    <row r="21" spans="1:13" ht="33" customHeight="1">
      <c r="A21" s="32" t="s">
        <v>18</v>
      </c>
      <c r="B21" s="33" t="s">
        <v>14</v>
      </c>
      <c r="C21" s="5">
        <f>1/144</f>
        <v>6.9444444444444441E-3</v>
      </c>
      <c r="D21" s="40"/>
      <c r="E21" s="37"/>
      <c r="F21" s="75">
        <f t="shared" si="2"/>
        <v>0.69097222222222221</v>
      </c>
      <c r="G21" s="77">
        <f t="shared" ref="G21:J21" si="19">F21-$L$8</f>
        <v>0.64930555555555558</v>
      </c>
      <c r="H21" s="78">
        <f t="shared" si="19"/>
        <v>0.60763888888888895</v>
      </c>
      <c r="I21" s="74">
        <f t="shared" si="19"/>
        <v>0.56597222222222232</v>
      </c>
      <c r="J21" s="7">
        <f t="shared" si="19"/>
        <v>0.52430555555555569</v>
      </c>
      <c r="K21" s="17">
        <f t="shared" si="18"/>
        <v>0.44097222222222238</v>
      </c>
      <c r="L21" s="12" t="s">
        <v>53</v>
      </c>
    </row>
    <row r="22" spans="1:13" ht="33" customHeight="1">
      <c r="A22" s="32" t="s">
        <v>50</v>
      </c>
      <c r="B22" s="33" t="s">
        <v>48</v>
      </c>
      <c r="C22" s="5">
        <f>1/24</f>
        <v>4.1666666666666664E-2</v>
      </c>
      <c r="D22" s="40"/>
      <c r="E22" s="37" t="s">
        <v>16</v>
      </c>
      <c r="F22" s="75">
        <f t="shared" si="2"/>
        <v>0.69791666666666663</v>
      </c>
      <c r="G22" s="77">
        <f t="shared" ref="G22:J22" si="20">F22-$L$8</f>
        <v>0.65625</v>
      </c>
      <c r="H22" s="78">
        <f t="shared" si="20"/>
        <v>0.61458333333333337</v>
      </c>
      <c r="I22" s="74">
        <f t="shared" si="20"/>
        <v>0.57291666666666674</v>
      </c>
      <c r="J22" s="7">
        <f t="shared" si="20"/>
        <v>0.53125000000000011</v>
      </c>
      <c r="K22" s="17">
        <f t="shared" si="18"/>
        <v>0.4479166666666668</v>
      </c>
    </row>
    <row r="23" spans="1:13" ht="33" customHeight="1">
      <c r="A23" s="32" t="s">
        <v>34</v>
      </c>
      <c r="B23" s="33" t="s">
        <v>15</v>
      </c>
      <c r="C23" s="5">
        <f t="shared" ref="C23:C24" si="21">1/48</f>
        <v>2.0833333333333332E-2</v>
      </c>
      <c r="D23" s="40"/>
      <c r="E23" s="37" t="s">
        <v>35</v>
      </c>
      <c r="F23" s="75">
        <f t="shared" si="2"/>
        <v>0.73958333333333326</v>
      </c>
      <c r="G23" s="77">
        <f t="shared" ref="G23:J23" si="22">F23-$L$8</f>
        <v>0.69791666666666663</v>
      </c>
      <c r="H23" s="78">
        <f t="shared" si="22"/>
        <v>0.65625</v>
      </c>
      <c r="I23" s="74">
        <f t="shared" si="22"/>
        <v>0.61458333333333337</v>
      </c>
      <c r="J23" s="7">
        <f t="shared" si="22"/>
        <v>0.57291666666666674</v>
      </c>
      <c r="K23" s="17">
        <f t="shared" si="18"/>
        <v>0.48958333333333343</v>
      </c>
    </row>
    <row r="24" spans="1:13" ht="33" customHeight="1">
      <c r="A24" s="32" t="s">
        <v>52</v>
      </c>
      <c r="B24" s="33" t="s">
        <v>15</v>
      </c>
      <c r="C24" s="5">
        <f t="shared" si="21"/>
        <v>2.0833333333333332E-2</v>
      </c>
      <c r="D24" s="40"/>
      <c r="E24" s="37" t="s">
        <v>16</v>
      </c>
      <c r="F24" s="75">
        <f t="shared" si="2"/>
        <v>0.76041666666666663</v>
      </c>
      <c r="G24" s="77">
        <f t="shared" ref="G24:J24" si="23">F24-$L$8</f>
        <v>0.71875</v>
      </c>
      <c r="H24" s="78">
        <f t="shared" si="23"/>
        <v>0.67708333333333337</v>
      </c>
      <c r="I24" s="74">
        <f t="shared" si="23"/>
        <v>0.63541666666666674</v>
      </c>
      <c r="J24" s="7">
        <f t="shared" si="23"/>
        <v>0.59375000000000011</v>
      </c>
      <c r="K24" s="17">
        <f t="shared" si="18"/>
        <v>0.51041666666666674</v>
      </c>
    </row>
    <row r="25" spans="1:13" ht="33" customHeight="1">
      <c r="A25" s="34" t="s">
        <v>54</v>
      </c>
      <c r="B25" s="35"/>
      <c r="C25" s="5"/>
      <c r="D25" s="40"/>
      <c r="E25" s="37"/>
      <c r="F25" s="75">
        <f t="shared" si="2"/>
        <v>0.78125</v>
      </c>
      <c r="G25" s="77">
        <f t="shared" ref="G25:J25" si="24">F25-$L$8</f>
        <v>0.73958333333333337</v>
      </c>
      <c r="H25" s="78">
        <f t="shared" si="24"/>
        <v>0.69791666666666674</v>
      </c>
      <c r="I25" s="74">
        <f t="shared" si="24"/>
        <v>0.65625000000000011</v>
      </c>
      <c r="J25" s="7">
        <f t="shared" si="24"/>
        <v>0.61458333333333348</v>
      </c>
      <c r="K25" s="17">
        <f t="shared" si="18"/>
        <v>0.53125000000000011</v>
      </c>
    </row>
    <row r="26" spans="1:13" ht="33" customHeight="1">
      <c r="A26" s="32" t="s">
        <v>34</v>
      </c>
      <c r="B26" s="33" t="s">
        <v>55</v>
      </c>
      <c r="C26" s="5">
        <f>(1/24)*2</f>
        <v>8.3333333333333329E-2</v>
      </c>
      <c r="D26" s="41"/>
      <c r="E26" s="37" t="s">
        <v>35</v>
      </c>
      <c r="F26" s="75">
        <f t="shared" si="2"/>
        <v>0.78125</v>
      </c>
      <c r="G26" s="77">
        <f t="shared" ref="G26:J26" si="25">F26-$L$8</f>
        <v>0.73958333333333337</v>
      </c>
      <c r="H26" s="78">
        <f t="shared" si="25"/>
        <v>0.69791666666666674</v>
      </c>
      <c r="I26" s="74">
        <f t="shared" si="25"/>
        <v>0.65625000000000011</v>
      </c>
      <c r="J26" s="16">
        <f t="shared" si="25"/>
        <v>0.61458333333333348</v>
      </c>
      <c r="K26" s="17">
        <f>J26-$L$13</f>
        <v>0.53125000000000011</v>
      </c>
    </row>
    <row r="27" spans="1:13" ht="33" customHeight="1">
      <c r="A27" s="29" t="s">
        <v>57</v>
      </c>
      <c r="B27" s="28"/>
      <c r="C27" s="27"/>
      <c r="D27" s="30"/>
      <c r="E27" s="42"/>
      <c r="F27" s="27"/>
      <c r="G27" s="27"/>
      <c r="H27" s="27"/>
      <c r="I27" s="27"/>
      <c r="J27" s="31"/>
      <c r="K27" s="27"/>
    </row>
    <row r="28" spans="1:13" ht="33" customHeight="1">
      <c r="A28" s="32" t="s">
        <v>52</v>
      </c>
      <c r="B28" s="33" t="s">
        <v>15</v>
      </c>
      <c r="C28" s="5">
        <f>1/48</f>
        <v>2.0833333333333332E-2</v>
      </c>
      <c r="D28" s="47"/>
      <c r="E28" s="43" t="s">
        <v>16</v>
      </c>
      <c r="F28" s="75">
        <f>F4</f>
        <v>0.375</v>
      </c>
      <c r="G28" s="8">
        <f>F28-$L$8</f>
        <v>0.33333333333333331</v>
      </c>
      <c r="H28" s="78">
        <f>G28-$L$8</f>
        <v>0.29166666666666663</v>
      </c>
      <c r="I28" s="74">
        <f>H28-$L$8</f>
        <v>0.24999999999999997</v>
      </c>
      <c r="J28" s="8">
        <f>I28-$L$8</f>
        <v>0.20833333333333331</v>
      </c>
      <c r="K28" s="78">
        <f>J28-$L$13</f>
        <v>0.12499999999999999</v>
      </c>
    </row>
    <row r="29" spans="1:13" ht="33" customHeight="1">
      <c r="A29" s="32" t="s">
        <v>18</v>
      </c>
      <c r="B29" s="33" t="s">
        <v>14</v>
      </c>
      <c r="C29" s="5">
        <f>1/144</f>
        <v>6.9444444444444441E-3</v>
      </c>
      <c r="D29" s="47"/>
      <c r="E29" s="44"/>
      <c r="F29" s="75">
        <f>F28+C28</f>
        <v>0.39583333333333331</v>
      </c>
      <c r="G29" s="8">
        <f t="shared" ref="G29:J29" si="26">F29-$L$8</f>
        <v>0.35416666666666663</v>
      </c>
      <c r="H29" s="78">
        <f t="shared" si="26"/>
        <v>0.31249999999999994</v>
      </c>
      <c r="I29" s="74">
        <f t="shared" si="26"/>
        <v>0.27083333333333326</v>
      </c>
      <c r="J29" s="8">
        <f t="shared" si="26"/>
        <v>0.2291666666666666</v>
      </c>
      <c r="K29" s="78">
        <f t="shared" ref="K29:K37" si="27">J29-$L$13</f>
        <v>0.14583333333333326</v>
      </c>
    </row>
    <row r="30" spans="1:13" ht="33" customHeight="1">
      <c r="A30" s="32" t="s">
        <v>58</v>
      </c>
      <c r="B30" s="33" t="s">
        <v>22</v>
      </c>
      <c r="C30" s="5">
        <f>L7</f>
        <v>3.125E-2</v>
      </c>
      <c r="D30" s="48"/>
      <c r="E30" s="43" t="s">
        <v>59</v>
      </c>
      <c r="F30" s="75">
        <f>F29+C29</f>
        <v>0.40277777777777773</v>
      </c>
      <c r="G30" s="8">
        <f t="shared" ref="G30:J30" si="28">F30-$L$8</f>
        <v>0.36111111111111105</v>
      </c>
      <c r="H30" s="78">
        <f t="shared" si="28"/>
        <v>0.31944444444444436</v>
      </c>
      <c r="I30" s="74">
        <f t="shared" si="28"/>
        <v>0.27777777777777768</v>
      </c>
      <c r="J30" s="8">
        <f t="shared" si="28"/>
        <v>0.23611111111111102</v>
      </c>
      <c r="K30" s="78">
        <f t="shared" si="27"/>
        <v>0.15277777777777768</v>
      </c>
      <c r="L30" s="5"/>
      <c r="M30" s="6"/>
    </row>
    <row r="31" spans="1:13" ht="33" customHeight="1">
      <c r="A31" s="32" t="s">
        <v>18</v>
      </c>
      <c r="B31" s="33" t="s">
        <v>14</v>
      </c>
      <c r="C31" s="5">
        <f>1/144</f>
        <v>6.9444444444444441E-3</v>
      </c>
      <c r="D31" s="48"/>
      <c r="E31" s="45"/>
      <c r="F31" s="75">
        <f t="shared" ref="F31:F37" si="29">F30+C30</f>
        <v>0.43402777777777773</v>
      </c>
      <c r="G31" s="8">
        <f t="shared" ref="G31:J31" si="30">F31-$L$8</f>
        <v>0.39236111111111105</v>
      </c>
      <c r="H31" s="78">
        <f t="shared" si="30"/>
        <v>0.35069444444444436</v>
      </c>
      <c r="I31" s="74">
        <f t="shared" si="30"/>
        <v>0.30902777777777768</v>
      </c>
      <c r="J31" s="8">
        <f t="shared" si="30"/>
        <v>0.26736111111111099</v>
      </c>
      <c r="K31" s="78">
        <f t="shared" si="27"/>
        <v>0.18402777777777768</v>
      </c>
    </row>
    <row r="32" spans="1:13" ht="33" customHeight="1">
      <c r="A32" s="32" t="s">
        <v>81</v>
      </c>
      <c r="B32" s="33" t="s">
        <v>28</v>
      </c>
      <c r="C32" s="5">
        <f>L11</f>
        <v>6.25E-2</v>
      </c>
      <c r="D32" s="48"/>
      <c r="E32" s="45" t="s">
        <v>35</v>
      </c>
      <c r="F32" s="75">
        <f t="shared" si="29"/>
        <v>0.44097222222222215</v>
      </c>
      <c r="G32" s="8">
        <f t="shared" ref="G32:J32" si="31">F32-$L$8</f>
        <v>0.39930555555555547</v>
      </c>
      <c r="H32" s="78">
        <f t="shared" si="31"/>
        <v>0.35763888888888878</v>
      </c>
      <c r="I32" s="74">
        <f t="shared" si="31"/>
        <v>0.3159722222222221</v>
      </c>
      <c r="J32" s="8">
        <f t="shared" si="31"/>
        <v>0.27430555555555541</v>
      </c>
      <c r="K32" s="78">
        <f t="shared" si="27"/>
        <v>0.1909722222222221</v>
      </c>
    </row>
    <row r="33" spans="1:13" ht="33" customHeight="1">
      <c r="A33" s="32" t="s">
        <v>18</v>
      </c>
      <c r="B33" s="33" t="s">
        <v>14</v>
      </c>
      <c r="C33" s="5">
        <f>1/144</f>
        <v>6.9444444444444441E-3</v>
      </c>
      <c r="D33" s="48"/>
      <c r="E33" s="45"/>
      <c r="F33" s="75">
        <f t="shared" si="29"/>
        <v>0.5034722222222221</v>
      </c>
      <c r="G33" s="8">
        <f t="shared" ref="G33:J33" si="32">F33-$L$8</f>
        <v>0.46180555555555541</v>
      </c>
      <c r="H33" s="78">
        <f t="shared" si="32"/>
        <v>0.42013888888888873</v>
      </c>
      <c r="I33" s="74">
        <f t="shared" si="32"/>
        <v>0.37847222222222204</v>
      </c>
      <c r="J33" s="8">
        <f t="shared" si="32"/>
        <v>0.33680555555555536</v>
      </c>
      <c r="K33" s="78">
        <f t="shared" si="27"/>
        <v>0.25347222222222204</v>
      </c>
    </row>
    <row r="34" spans="1:13" ht="33" customHeight="1">
      <c r="A34" s="32" t="s">
        <v>52</v>
      </c>
      <c r="B34" s="33" t="s">
        <v>15</v>
      </c>
      <c r="C34" s="5">
        <f>1/48</f>
        <v>2.0833333333333332E-2</v>
      </c>
      <c r="D34" s="48"/>
      <c r="E34" s="43" t="s">
        <v>16</v>
      </c>
      <c r="F34" s="75">
        <f t="shared" si="29"/>
        <v>0.51041666666666652</v>
      </c>
      <c r="G34" s="8">
        <f t="shared" ref="G34:J34" si="33">F34-$L$8</f>
        <v>0.46874999999999983</v>
      </c>
      <c r="H34" s="78">
        <f t="shared" si="33"/>
        <v>0.42708333333333315</v>
      </c>
      <c r="I34" s="74">
        <f t="shared" si="33"/>
        <v>0.38541666666666646</v>
      </c>
      <c r="J34" s="8">
        <f t="shared" si="33"/>
        <v>0.34374999999999978</v>
      </c>
      <c r="K34" s="78">
        <f t="shared" si="27"/>
        <v>0.26041666666666646</v>
      </c>
    </row>
    <row r="35" spans="1:13" ht="33" customHeight="1">
      <c r="A35" s="32" t="s">
        <v>18</v>
      </c>
      <c r="B35" s="33" t="s">
        <v>14</v>
      </c>
      <c r="C35" s="5">
        <f>1/144</f>
        <v>6.9444444444444441E-3</v>
      </c>
      <c r="D35" s="48"/>
      <c r="E35" s="44"/>
      <c r="F35" s="75">
        <f t="shared" si="29"/>
        <v>0.53124999999999989</v>
      </c>
      <c r="G35" s="8">
        <f t="shared" ref="G35:J35" si="34">F35-$L$8</f>
        <v>0.4895833333333332</v>
      </c>
      <c r="H35" s="78">
        <f t="shared" si="34"/>
        <v>0.44791666666666652</v>
      </c>
      <c r="I35" s="74">
        <f t="shared" si="34"/>
        <v>0.40624999999999983</v>
      </c>
      <c r="J35" s="8">
        <f t="shared" si="34"/>
        <v>0.36458333333333315</v>
      </c>
      <c r="K35" s="78">
        <f t="shared" si="27"/>
        <v>0.28124999999999983</v>
      </c>
    </row>
    <row r="36" spans="1:13" ht="33" customHeight="1">
      <c r="A36" s="32" t="s">
        <v>60</v>
      </c>
      <c r="B36" s="33" t="s">
        <v>15</v>
      </c>
      <c r="C36" s="5">
        <f>1/48</f>
        <v>2.0833333333333332E-2</v>
      </c>
      <c r="D36" s="49"/>
      <c r="E36" s="43" t="s">
        <v>61</v>
      </c>
      <c r="F36" s="75">
        <f t="shared" si="29"/>
        <v>0.53819444444444431</v>
      </c>
      <c r="G36" s="8">
        <f t="shared" ref="G36:J36" si="35">F36-$L$8</f>
        <v>0.49652777777777762</v>
      </c>
      <c r="H36" s="78">
        <f t="shared" si="35"/>
        <v>0.45486111111111094</v>
      </c>
      <c r="I36" s="74">
        <f t="shared" si="35"/>
        <v>0.41319444444444425</v>
      </c>
      <c r="J36" s="8">
        <f t="shared" si="35"/>
        <v>0.37152777777777757</v>
      </c>
      <c r="K36" s="78">
        <f t="shared" si="27"/>
        <v>0.28819444444444425</v>
      </c>
      <c r="L36" s="5"/>
      <c r="M36" s="6"/>
    </row>
    <row r="37" spans="1:13" ht="33" customHeight="1">
      <c r="A37" s="34" t="s">
        <v>62</v>
      </c>
      <c r="B37" s="35"/>
      <c r="C37" s="34"/>
      <c r="D37" s="36"/>
      <c r="E37" s="46"/>
      <c r="F37" s="76">
        <f t="shared" si="29"/>
        <v>0.55902777777777768</v>
      </c>
      <c r="G37" s="9">
        <f>F37-$L$8</f>
        <v>0.51736111111111105</v>
      </c>
      <c r="H37" s="80">
        <f>G37-$L$8</f>
        <v>0.47569444444444436</v>
      </c>
      <c r="I37" s="79">
        <f>H37-$L$8</f>
        <v>0.43402777777777768</v>
      </c>
      <c r="J37" s="9">
        <f>I37-$L$8</f>
        <v>0.39236111111111099</v>
      </c>
      <c r="K37" s="80">
        <f t="shared" si="27"/>
        <v>0.30902777777777768</v>
      </c>
    </row>
  </sheetData>
  <sheetProtection sheet="1" selectLockedCells="1"/>
  <mergeCells count="3">
    <mergeCell ref="D6:D26"/>
    <mergeCell ref="D30:D36"/>
    <mergeCell ref="D1:E1"/>
  </mergeCells>
  <dataValidations count="2">
    <dataValidation type="list" allowBlank="1" showInputMessage="1" showErrorMessage="1" sqref="J1:K1" xr:uid="{00000000-0002-0000-0000-000000000000}">
      <formula1>$L$16:$L$23</formula1>
    </dataValidation>
    <dataValidation type="list" allowBlank="1" showInputMessage="1" showErrorMessage="1" sqref="I1" xr:uid="{68486F8F-2823-CE42-9F41-E0A6DAE503DD}">
      <formula1>$L$16:$L$21</formula1>
    </dataValidation>
  </dataValidations>
  <hyperlinks>
    <hyperlink ref="E4" location="Program_Director" display="Program_Director" xr:uid="{00000000-0004-0000-0000-000000000000}"/>
    <hyperlink ref="E6" location="Opening_Session" display="Opening_Session" xr:uid="{00000000-0004-0000-0000-000001000000}"/>
    <hyperlink ref="E8" location="Medical_Director" display="Medical_Director" xr:uid="{00000000-0004-0000-0000-000002000000}"/>
    <hyperlink ref="E10" location="Faculty___Program_Director" display="Faculty___Program_Director" xr:uid="{00000000-0004-0000-0000-000003000000}"/>
    <hyperlink ref="E12" location="Students" display="Students" xr:uid="{00000000-0004-0000-0000-000004000000}"/>
    <hyperlink ref="E16" location="Graduates" display="Graduates" xr:uid="{00000000-0004-0000-0000-000005000000}"/>
    <hyperlink ref="E18" location="Employers___Advisory_Committee" display="Employers___Advisory_Committee" xr:uid="{00000000-0004-0000-0000-000006000000}"/>
    <hyperlink ref="E20" location="Clinical_Preceptors" display="Clinical_Preceptors" xr:uid="{00000000-0004-0000-0000-000007000000}"/>
    <hyperlink ref="E24" location="Program_Director" display="Program_Director" xr:uid="{00000000-0004-0000-0000-000008000000}"/>
    <hyperlink ref="E28" location="Program_Director" display="Program_Director" xr:uid="{00000000-0004-0000-0000-000009000000}"/>
    <hyperlink ref="E30" location="Field_Preceptors" display="Field_Preceptors" xr:uid="{00000000-0004-0000-0000-00000A000000}"/>
    <hyperlink ref="E34" location="Program_Director" display="Program_Director" xr:uid="{00000000-0004-0000-0000-00000B000000}"/>
    <hyperlink ref="E36" location="Closing_Summation" display="Closing_Summation" xr:uid="{00000000-0004-0000-0000-00000C000000}"/>
    <hyperlink ref="E22" location="Program_Director" display="Program_Director" xr:uid="{00000000-0004-0000-0000-00000D000000}"/>
  </hyperlinks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5"/>
  <sheetViews>
    <sheetView zoomScaleNormal="100" workbookViewId="0">
      <selection activeCell="C1" sqref="C1:D1"/>
    </sheetView>
  </sheetViews>
  <sheetFormatPr baseColWidth="10" defaultColWidth="25.59765625" defaultRowHeight="30" customHeight="1"/>
  <cols>
    <col min="1" max="16384" width="25.59765625" style="56"/>
  </cols>
  <sheetData>
    <row r="1" spans="1:27" s="58" customFormat="1" ht="41" customHeight="1" thickBot="1">
      <c r="A1" s="55" t="s">
        <v>63</v>
      </c>
      <c r="B1" s="57"/>
      <c r="C1" s="81" t="str">
        <f>'v-SV Agenda'!D1</f>
        <v>enter sponsor's 600### &amp; name</v>
      </c>
      <c r="D1" s="8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s="61" customFormat="1" ht="48" customHeight="1">
      <c r="A2" s="59" t="s">
        <v>64</v>
      </c>
      <c r="B2" s="59"/>
      <c r="C2" s="60" t="s">
        <v>20</v>
      </c>
      <c r="D2" s="60"/>
      <c r="E2" s="60"/>
      <c r="F2" s="59" t="s">
        <v>65</v>
      </c>
      <c r="G2" s="59"/>
      <c r="H2" s="60" t="s">
        <v>66</v>
      </c>
      <c r="I2" s="60"/>
      <c r="J2" s="60"/>
      <c r="K2" s="59" t="s">
        <v>32</v>
      </c>
      <c r="L2" s="59"/>
      <c r="M2" s="60" t="s">
        <v>82</v>
      </c>
      <c r="N2" s="60"/>
      <c r="O2" s="60"/>
      <c r="P2" s="59" t="s">
        <v>83</v>
      </c>
      <c r="Q2" s="59"/>
      <c r="R2" s="59"/>
      <c r="S2" s="60" t="s">
        <v>84</v>
      </c>
      <c r="T2" s="60"/>
      <c r="U2" s="60"/>
      <c r="V2" s="59" t="s">
        <v>85</v>
      </c>
      <c r="W2" s="59"/>
      <c r="X2" s="59"/>
      <c r="Y2" s="60" t="s">
        <v>67</v>
      </c>
      <c r="Z2" s="60"/>
      <c r="AA2" s="60"/>
    </row>
    <row r="3" spans="1:27" s="64" customFormat="1" ht="30" customHeight="1" thickBot="1">
      <c r="A3" s="62" t="s">
        <v>68</v>
      </c>
      <c r="B3" s="62" t="s">
        <v>72</v>
      </c>
      <c r="C3" s="63" t="s">
        <v>68</v>
      </c>
      <c r="D3" s="63" t="s">
        <v>69</v>
      </c>
      <c r="E3" s="63" t="s">
        <v>72</v>
      </c>
      <c r="F3" s="62" t="s">
        <v>68</v>
      </c>
      <c r="G3" s="62" t="s">
        <v>72</v>
      </c>
      <c r="H3" s="63" t="s">
        <v>68</v>
      </c>
      <c r="I3" s="63" t="s">
        <v>69</v>
      </c>
      <c r="J3" s="63" t="s">
        <v>72</v>
      </c>
      <c r="K3" s="62" t="s">
        <v>68</v>
      </c>
      <c r="L3" s="62" t="s">
        <v>72</v>
      </c>
      <c r="M3" s="63" t="s">
        <v>68</v>
      </c>
      <c r="N3" s="63" t="s">
        <v>75</v>
      </c>
      <c r="O3" s="63" t="s">
        <v>72</v>
      </c>
      <c r="P3" s="62" t="s">
        <v>68</v>
      </c>
      <c r="Q3" s="62" t="s">
        <v>76</v>
      </c>
      <c r="R3" s="62" t="s">
        <v>72</v>
      </c>
      <c r="S3" s="63" t="s">
        <v>68</v>
      </c>
      <c r="T3" s="63" t="s">
        <v>77</v>
      </c>
      <c r="U3" s="63" t="s">
        <v>72</v>
      </c>
      <c r="V3" s="62" t="s">
        <v>68</v>
      </c>
      <c r="W3" s="62" t="s">
        <v>78</v>
      </c>
      <c r="X3" s="62" t="s">
        <v>72</v>
      </c>
      <c r="Y3" s="63" t="s">
        <v>68</v>
      </c>
      <c r="Z3" s="63" t="s">
        <v>69</v>
      </c>
      <c r="AA3" s="63" t="s">
        <v>72</v>
      </c>
    </row>
    <row r="4" spans="1:27" s="71" customFormat="1" ht="30" customHeight="1">
      <c r="A4" s="65"/>
      <c r="B4" s="66"/>
      <c r="C4" s="67"/>
      <c r="D4" s="67"/>
      <c r="E4" s="68"/>
      <c r="F4" s="65"/>
      <c r="G4" s="66"/>
      <c r="H4" s="67"/>
      <c r="I4" s="67"/>
      <c r="J4" s="69"/>
      <c r="K4" s="65"/>
      <c r="L4" s="66"/>
      <c r="M4" s="67"/>
      <c r="N4" s="67"/>
      <c r="O4" s="69"/>
      <c r="P4" s="65"/>
      <c r="Q4" s="65"/>
      <c r="R4" s="70"/>
      <c r="S4" s="67"/>
      <c r="T4" s="67"/>
      <c r="U4" s="69"/>
      <c r="V4" s="65"/>
      <c r="W4" s="65"/>
      <c r="X4" s="70"/>
      <c r="Y4" s="67"/>
      <c r="Z4" s="67"/>
      <c r="AA4" s="69"/>
    </row>
    <row r="5" spans="1:27" s="71" customFormat="1" ht="30" customHeight="1">
      <c r="A5" s="72"/>
      <c r="B5" s="70"/>
      <c r="C5" s="73"/>
      <c r="D5" s="73"/>
      <c r="E5" s="69"/>
      <c r="F5" s="72"/>
      <c r="G5" s="70"/>
      <c r="H5" s="73"/>
      <c r="I5" s="73"/>
      <c r="J5" s="69"/>
      <c r="K5" s="72"/>
      <c r="L5" s="70"/>
      <c r="M5" s="73"/>
      <c r="N5" s="73"/>
      <c r="O5" s="69"/>
      <c r="P5" s="72"/>
      <c r="Q5" s="72"/>
      <c r="R5" s="70"/>
      <c r="S5" s="73"/>
      <c r="T5" s="73"/>
      <c r="U5" s="69"/>
      <c r="V5" s="72"/>
      <c r="W5" s="72"/>
      <c r="X5" s="70"/>
      <c r="Y5" s="73"/>
      <c r="Z5" s="73"/>
      <c r="AA5" s="69"/>
    </row>
    <row r="6" spans="1:27" s="71" customFormat="1" ht="30" customHeight="1">
      <c r="A6" s="72"/>
      <c r="B6" s="70"/>
      <c r="C6" s="73"/>
      <c r="D6" s="73"/>
      <c r="E6" s="69"/>
      <c r="F6" s="72"/>
      <c r="G6" s="70"/>
      <c r="H6" s="73"/>
      <c r="I6" s="73"/>
      <c r="J6" s="69"/>
      <c r="K6" s="72"/>
      <c r="L6" s="70"/>
      <c r="M6" s="73"/>
      <c r="N6" s="73"/>
      <c r="O6" s="69"/>
      <c r="P6" s="72"/>
      <c r="Q6" s="72"/>
      <c r="R6" s="70"/>
      <c r="S6" s="73"/>
      <c r="T6" s="73"/>
      <c r="U6" s="69"/>
      <c r="V6" s="72"/>
      <c r="W6" s="72"/>
      <c r="X6" s="70"/>
      <c r="Y6" s="73"/>
      <c r="Z6" s="73"/>
      <c r="AA6" s="69"/>
    </row>
    <row r="7" spans="1:27" s="71" customFormat="1" ht="30" customHeight="1">
      <c r="A7" s="72"/>
      <c r="B7" s="70"/>
      <c r="C7" s="73"/>
      <c r="D7" s="73"/>
      <c r="E7" s="69"/>
      <c r="F7" s="72"/>
      <c r="G7" s="70"/>
      <c r="H7" s="73"/>
      <c r="I7" s="73"/>
      <c r="J7" s="69"/>
      <c r="K7" s="72"/>
      <c r="L7" s="70"/>
      <c r="M7" s="73"/>
      <c r="N7" s="73"/>
      <c r="O7" s="69"/>
      <c r="P7" s="72"/>
      <c r="Q7" s="72"/>
      <c r="R7" s="70"/>
      <c r="S7" s="73"/>
      <c r="T7" s="73"/>
      <c r="U7" s="69"/>
      <c r="V7" s="72"/>
      <c r="W7" s="72"/>
      <c r="X7" s="70"/>
      <c r="Y7" s="73"/>
      <c r="Z7" s="73"/>
      <c r="AA7" s="69"/>
    </row>
    <row r="8" spans="1:27" s="71" customFormat="1" ht="30" customHeight="1">
      <c r="A8" s="72"/>
      <c r="B8" s="70"/>
      <c r="C8" s="73"/>
      <c r="D8" s="73"/>
      <c r="E8" s="69"/>
      <c r="F8" s="72"/>
      <c r="G8" s="70"/>
      <c r="H8" s="73"/>
      <c r="I8" s="73"/>
      <c r="J8" s="69"/>
      <c r="K8" s="72"/>
      <c r="L8" s="70"/>
      <c r="M8" s="73"/>
      <c r="N8" s="73"/>
      <c r="O8" s="69"/>
      <c r="P8" s="72"/>
      <c r="Q8" s="72"/>
      <c r="R8" s="70"/>
      <c r="S8" s="73"/>
      <c r="T8" s="73"/>
      <c r="U8" s="69"/>
      <c r="V8" s="72"/>
      <c r="W8" s="72"/>
      <c r="X8" s="70"/>
      <c r="Y8" s="73"/>
      <c r="Z8" s="73"/>
      <c r="AA8" s="69"/>
    </row>
    <row r="9" spans="1:27" s="71" customFormat="1" ht="30" customHeight="1">
      <c r="A9" s="72"/>
      <c r="B9" s="70"/>
      <c r="C9" s="73"/>
      <c r="D9" s="73"/>
      <c r="E9" s="69"/>
      <c r="F9" s="72"/>
      <c r="G9" s="70"/>
      <c r="H9" s="73"/>
      <c r="I9" s="73"/>
      <c r="J9" s="69"/>
      <c r="K9" s="72"/>
      <c r="L9" s="70"/>
      <c r="M9" s="73"/>
      <c r="N9" s="73"/>
      <c r="O9" s="69"/>
      <c r="P9" s="72"/>
      <c r="Q9" s="72"/>
      <c r="R9" s="70"/>
      <c r="S9" s="73"/>
      <c r="T9" s="73"/>
      <c r="U9" s="69"/>
      <c r="V9" s="72"/>
      <c r="W9" s="72"/>
      <c r="X9" s="70"/>
      <c r="Y9" s="73"/>
      <c r="Z9" s="73"/>
      <c r="AA9" s="69"/>
    </row>
    <row r="10" spans="1:27" s="71" customFormat="1" ht="30" customHeight="1">
      <c r="A10" s="72"/>
      <c r="B10" s="70"/>
      <c r="C10" s="73"/>
      <c r="D10" s="73"/>
      <c r="E10" s="69"/>
      <c r="F10" s="72"/>
      <c r="G10" s="70"/>
      <c r="H10" s="73"/>
      <c r="I10" s="73"/>
      <c r="J10" s="69"/>
      <c r="K10" s="72"/>
      <c r="L10" s="70"/>
      <c r="M10" s="73"/>
      <c r="N10" s="73"/>
      <c r="O10" s="69"/>
      <c r="P10" s="72"/>
      <c r="Q10" s="72"/>
      <c r="R10" s="70"/>
      <c r="S10" s="73"/>
      <c r="T10" s="73"/>
      <c r="U10" s="69"/>
      <c r="V10" s="72"/>
      <c r="W10" s="72"/>
      <c r="X10" s="70"/>
      <c r="Y10" s="73"/>
      <c r="Z10" s="73"/>
      <c r="AA10" s="69"/>
    </row>
    <row r="11" spans="1:27" s="71" customFormat="1" ht="30" customHeight="1">
      <c r="A11" s="72"/>
      <c r="B11" s="70"/>
      <c r="C11" s="73"/>
      <c r="D11" s="73"/>
      <c r="E11" s="69"/>
      <c r="F11" s="72"/>
      <c r="G11" s="70"/>
      <c r="H11" s="73"/>
      <c r="I11" s="73"/>
      <c r="J11" s="69"/>
      <c r="K11" s="72"/>
      <c r="L11" s="70"/>
      <c r="M11" s="73"/>
      <c r="N11" s="73"/>
      <c r="O11" s="69"/>
      <c r="P11" s="72"/>
      <c r="Q11" s="72"/>
      <c r="R11" s="70"/>
      <c r="S11" s="73"/>
      <c r="T11" s="73"/>
      <c r="U11" s="69"/>
      <c r="V11" s="72"/>
      <c r="W11" s="72"/>
      <c r="X11" s="70"/>
      <c r="Y11" s="73"/>
      <c r="Z11" s="73"/>
      <c r="AA11" s="69"/>
    </row>
    <row r="12" spans="1:27" s="71" customFormat="1" ht="30" customHeight="1">
      <c r="A12" s="72"/>
      <c r="B12" s="70"/>
      <c r="C12" s="73"/>
      <c r="D12" s="73"/>
      <c r="E12" s="69"/>
      <c r="F12" s="72"/>
      <c r="G12" s="70"/>
      <c r="H12" s="73"/>
      <c r="I12" s="73"/>
      <c r="J12" s="69"/>
      <c r="K12" s="72"/>
      <c r="L12" s="70"/>
      <c r="M12" s="73"/>
      <c r="N12" s="73"/>
      <c r="O12" s="69"/>
      <c r="P12" s="72"/>
      <c r="Q12" s="72"/>
      <c r="R12" s="70"/>
      <c r="S12" s="73"/>
      <c r="T12" s="73"/>
      <c r="U12" s="69"/>
      <c r="V12" s="72"/>
      <c r="W12" s="72"/>
      <c r="X12" s="70"/>
      <c r="Y12" s="73"/>
      <c r="Z12" s="73"/>
      <c r="AA12" s="69"/>
    </row>
    <row r="13" spans="1:27" s="71" customFormat="1" ht="30" customHeight="1">
      <c r="A13" s="72"/>
      <c r="B13" s="70"/>
      <c r="C13" s="73"/>
      <c r="D13" s="73"/>
      <c r="E13" s="69"/>
      <c r="F13" s="72"/>
      <c r="G13" s="70"/>
      <c r="H13" s="73"/>
      <c r="I13" s="73"/>
      <c r="J13" s="69"/>
      <c r="K13" s="72"/>
      <c r="L13" s="70"/>
      <c r="M13" s="73"/>
      <c r="N13" s="73"/>
      <c r="O13" s="69"/>
      <c r="P13" s="72"/>
      <c r="Q13" s="72"/>
      <c r="R13" s="70"/>
      <c r="S13" s="73"/>
      <c r="T13" s="73"/>
      <c r="U13" s="69"/>
      <c r="V13" s="72"/>
      <c r="W13" s="72"/>
      <c r="X13" s="70"/>
      <c r="Y13" s="73"/>
      <c r="Z13" s="73"/>
      <c r="AA13" s="69"/>
    </row>
    <row r="14" spans="1:27" s="71" customFormat="1" ht="30" customHeight="1">
      <c r="A14" s="72"/>
      <c r="B14" s="70"/>
      <c r="C14" s="73"/>
      <c r="D14" s="73"/>
      <c r="E14" s="69"/>
      <c r="F14" s="72"/>
      <c r="G14" s="70"/>
      <c r="H14" s="73"/>
      <c r="I14" s="73"/>
      <c r="J14" s="69"/>
      <c r="K14" s="72"/>
      <c r="L14" s="70"/>
      <c r="M14" s="73"/>
      <c r="N14" s="73"/>
      <c r="O14" s="69"/>
      <c r="P14" s="72"/>
      <c r="Q14" s="72"/>
      <c r="R14" s="70"/>
      <c r="S14" s="73"/>
      <c r="T14" s="73"/>
      <c r="U14" s="69"/>
      <c r="V14" s="72"/>
      <c r="W14" s="72"/>
      <c r="X14" s="70"/>
      <c r="Y14" s="73"/>
      <c r="Z14" s="73"/>
      <c r="AA14" s="69"/>
    </row>
    <row r="15" spans="1:27" s="71" customFormat="1" ht="30" customHeight="1">
      <c r="A15" s="72"/>
      <c r="B15" s="70"/>
      <c r="C15" s="73"/>
      <c r="D15" s="73"/>
      <c r="E15" s="69"/>
      <c r="F15" s="72"/>
      <c r="G15" s="70"/>
      <c r="H15" s="73"/>
      <c r="I15" s="73"/>
      <c r="J15" s="69"/>
      <c r="K15" s="72"/>
      <c r="L15" s="70"/>
      <c r="M15" s="73"/>
      <c r="N15" s="73"/>
      <c r="O15" s="69"/>
      <c r="P15" s="72"/>
      <c r="Q15" s="72"/>
      <c r="R15" s="70"/>
      <c r="S15" s="73"/>
      <c r="T15" s="73"/>
      <c r="U15" s="69"/>
      <c r="V15" s="72"/>
      <c r="W15" s="72"/>
      <c r="X15" s="70"/>
      <c r="Y15" s="73"/>
      <c r="Z15" s="73"/>
      <c r="AA15" s="69"/>
    </row>
    <row r="16" spans="1:27" s="71" customFormat="1" ht="30" customHeight="1">
      <c r="A16" s="72"/>
      <c r="B16" s="70"/>
      <c r="C16" s="73"/>
      <c r="D16" s="73"/>
      <c r="E16" s="69"/>
      <c r="F16" s="72"/>
      <c r="G16" s="70"/>
      <c r="H16" s="73"/>
      <c r="I16" s="73"/>
      <c r="J16" s="69"/>
      <c r="K16" s="72"/>
      <c r="L16" s="70"/>
      <c r="M16" s="73"/>
      <c r="N16" s="73"/>
      <c r="O16" s="69"/>
      <c r="P16" s="72"/>
      <c r="Q16" s="72"/>
      <c r="R16" s="70"/>
      <c r="S16" s="73"/>
      <c r="T16" s="73"/>
      <c r="U16" s="69"/>
      <c r="V16" s="72"/>
      <c r="W16" s="72"/>
      <c r="X16" s="70"/>
      <c r="Y16" s="73"/>
      <c r="Z16" s="73"/>
      <c r="AA16" s="69"/>
    </row>
    <row r="17" spans="1:27" s="71" customFormat="1" ht="30" customHeight="1">
      <c r="A17" s="72"/>
      <c r="B17" s="70"/>
      <c r="C17" s="73"/>
      <c r="D17" s="73"/>
      <c r="E17" s="69"/>
      <c r="F17" s="72"/>
      <c r="G17" s="70"/>
      <c r="H17" s="73"/>
      <c r="I17" s="73"/>
      <c r="J17" s="69"/>
      <c r="K17" s="72"/>
      <c r="L17" s="70"/>
      <c r="M17" s="73"/>
      <c r="N17" s="73"/>
      <c r="O17" s="69"/>
      <c r="P17" s="72"/>
      <c r="Q17" s="72"/>
      <c r="R17" s="70"/>
      <c r="S17" s="73"/>
      <c r="T17" s="73"/>
      <c r="U17" s="69"/>
      <c r="V17" s="72"/>
      <c r="W17" s="72"/>
      <c r="X17" s="70"/>
      <c r="Y17" s="73"/>
      <c r="Z17" s="73"/>
      <c r="AA17" s="69"/>
    </row>
    <row r="18" spans="1:27" s="71" customFormat="1" ht="30" customHeight="1">
      <c r="A18" s="72"/>
      <c r="B18" s="70"/>
      <c r="C18" s="73"/>
      <c r="D18" s="73"/>
      <c r="E18" s="69"/>
      <c r="F18" s="72"/>
      <c r="G18" s="70"/>
      <c r="H18" s="73"/>
      <c r="I18" s="73"/>
      <c r="J18" s="69"/>
      <c r="K18" s="72"/>
      <c r="L18" s="70"/>
      <c r="M18" s="73"/>
      <c r="N18" s="73"/>
      <c r="O18" s="69"/>
      <c r="P18" s="72"/>
      <c r="Q18" s="72"/>
      <c r="R18" s="70"/>
      <c r="S18" s="73"/>
      <c r="T18" s="73"/>
      <c r="U18" s="69"/>
      <c r="V18" s="72"/>
      <c r="W18" s="72"/>
      <c r="X18" s="70"/>
      <c r="Y18" s="73"/>
      <c r="Z18" s="73"/>
      <c r="AA18" s="69"/>
    </row>
    <row r="19" spans="1:27" s="71" customFormat="1" ht="30" customHeight="1">
      <c r="A19" s="72"/>
      <c r="B19" s="70"/>
      <c r="C19" s="73"/>
      <c r="D19" s="73"/>
      <c r="E19" s="69"/>
      <c r="F19" s="72"/>
      <c r="G19" s="70"/>
      <c r="H19" s="73"/>
      <c r="I19" s="73"/>
      <c r="J19" s="69"/>
      <c r="K19" s="72"/>
      <c r="L19" s="70"/>
      <c r="M19" s="73"/>
      <c r="N19" s="73"/>
      <c r="O19" s="69"/>
      <c r="P19" s="72"/>
      <c r="Q19" s="72"/>
      <c r="R19" s="70"/>
      <c r="S19" s="73"/>
      <c r="T19" s="73"/>
      <c r="U19" s="69"/>
      <c r="V19" s="72"/>
      <c r="W19" s="72"/>
      <c r="X19" s="70"/>
      <c r="Y19" s="73"/>
      <c r="Z19" s="73"/>
      <c r="AA19" s="69"/>
    </row>
    <row r="20" spans="1:27" s="71" customFormat="1" ht="30" customHeight="1">
      <c r="A20" s="72"/>
      <c r="B20" s="70"/>
      <c r="C20" s="73"/>
      <c r="D20" s="73"/>
      <c r="E20" s="69"/>
      <c r="F20" s="72"/>
      <c r="G20" s="70"/>
      <c r="H20" s="73"/>
      <c r="I20" s="73"/>
      <c r="J20" s="69"/>
      <c r="K20" s="72"/>
      <c r="L20" s="70"/>
      <c r="M20" s="73"/>
      <c r="N20" s="73"/>
      <c r="O20" s="69"/>
      <c r="P20" s="72"/>
      <c r="Q20" s="72"/>
      <c r="R20" s="70"/>
      <c r="S20" s="73"/>
      <c r="T20" s="73"/>
      <c r="U20" s="69"/>
      <c r="V20" s="72"/>
      <c r="W20" s="72"/>
      <c r="X20" s="70"/>
      <c r="Y20" s="73"/>
      <c r="Z20" s="73"/>
      <c r="AA20" s="69"/>
    </row>
    <row r="21" spans="1:27" s="71" customFormat="1" ht="30" customHeight="1">
      <c r="A21" s="72"/>
      <c r="B21" s="70"/>
      <c r="C21" s="73"/>
      <c r="D21" s="73"/>
      <c r="E21" s="69"/>
      <c r="F21" s="72"/>
      <c r="G21" s="70"/>
      <c r="H21" s="73"/>
      <c r="I21" s="73"/>
      <c r="J21" s="69"/>
      <c r="K21" s="72"/>
      <c r="L21" s="70"/>
      <c r="M21" s="73"/>
      <c r="N21" s="73"/>
      <c r="O21" s="69"/>
      <c r="P21" s="72"/>
      <c r="Q21" s="72"/>
      <c r="R21" s="70"/>
      <c r="S21" s="73"/>
      <c r="T21" s="73"/>
      <c r="U21" s="69"/>
      <c r="V21" s="72"/>
      <c r="W21" s="72"/>
      <c r="X21" s="70"/>
      <c r="Y21" s="73"/>
      <c r="Z21" s="73"/>
      <c r="AA21" s="69"/>
    </row>
    <row r="22" spans="1:27" s="71" customFormat="1" ht="30" customHeight="1">
      <c r="A22" s="72"/>
      <c r="B22" s="70"/>
      <c r="C22" s="73"/>
      <c r="D22" s="73"/>
      <c r="E22" s="69"/>
      <c r="F22" s="72"/>
      <c r="G22" s="70"/>
      <c r="H22" s="73"/>
      <c r="I22" s="73"/>
      <c r="J22" s="69"/>
      <c r="K22" s="72"/>
      <c r="L22" s="70"/>
      <c r="M22" s="73"/>
      <c r="N22" s="73"/>
      <c r="O22" s="69"/>
      <c r="P22" s="72"/>
      <c r="Q22" s="72"/>
      <c r="R22" s="70"/>
      <c r="S22" s="73"/>
      <c r="T22" s="73"/>
      <c r="U22" s="69"/>
      <c r="V22" s="72"/>
      <c r="W22" s="72"/>
      <c r="X22" s="70"/>
      <c r="Y22" s="73"/>
      <c r="Z22" s="73"/>
      <c r="AA22" s="69"/>
    </row>
    <row r="23" spans="1:27" s="71" customFormat="1" ht="30" customHeight="1">
      <c r="A23" s="72"/>
      <c r="B23" s="70"/>
      <c r="C23" s="73"/>
      <c r="D23" s="73"/>
      <c r="E23" s="69"/>
      <c r="F23" s="72"/>
      <c r="G23" s="70"/>
      <c r="H23" s="73"/>
      <c r="I23" s="73"/>
      <c r="J23" s="69"/>
      <c r="K23" s="72"/>
      <c r="L23" s="70"/>
      <c r="M23" s="73"/>
      <c r="N23" s="73"/>
      <c r="O23" s="69"/>
      <c r="P23" s="72"/>
      <c r="Q23" s="72"/>
      <c r="R23" s="70"/>
      <c r="S23" s="73"/>
      <c r="T23" s="73"/>
      <c r="U23" s="69"/>
      <c r="V23" s="72"/>
      <c r="W23" s="72"/>
      <c r="X23" s="70"/>
      <c r="Y23" s="73"/>
      <c r="Z23" s="73"/>
      <c r="AA23" s="69"/>
    </row>
    <row r="24" spans="1:27" s="71" customFormat="1" ht="30" customHeight="1">
      <c r="A24" s="72"/>
      <c r="B24" s="70"/>
      <c r="C24" s="73"/>
      <c r="D24" s="73"/>
      <c r="E24" s="69"/>
      <c r="F24" s="72"/>
      <c r="G24" s="70"/>
      <c r="H24" s="73"/>
      <c r="I24" s="73"/>
      <c r="J24" s="69"/>
      <c r="K24" s="72"/>
      <c r="L24" s="70"/>
      <c r="M24" s="73"/>
      <c r="N24" s="73"/>
      <c r="O24" s="69"/>
      <c r="P24" s="72"/>
      <c r="Q24" s="72"/>
      <c r="R24" s="70"/>
      <c r="S24" s="73"/>
      <c r="T24" s="73"/>
      <c r="U24" s="69"/>
      <c r="V24" s="72"/>
      <c r="W24" s="72"/>
      <c r="X24" s="70"/>
      <c r="Y24" s="73"/>
      <c r="Z24" s="73"/>
      <c r="AA24" s="69"/>
    </row>
    <row r="25" spans="1:27" s="71" customFormat="1" ht="30" customHeight="1">
      <c r="A25" s="72"/>
      <c r="B25" s="70"/>
      <c r="C25" s="73"/>
      <c r="D25" s="73"/>
      <c r="E25" s="69"/>
      <c r="F25" s="72"/>
      <c r="G25" s="70"/>
      <c r="H25" s="73"/>
      <c r="I25" s="73"/>
      <c r="J25" s="69"/>
      <c r="K25" s="72"/>
      <c r="L25" s="70"/>
      <c r="M25" s="73"/>
      <c r="N25" s="73"/>
      <c r="O25" s="69"/>
      <c r="P25" s="72"/>
      <c r="Q25" s="72"/>
      <c r="R25" s="70"/>
      <c r="S25" s="73"/>
      <c r="T25" s="73"/>
      <c r="U25" s="69"/>
      <c r="V25" s="72"/>
      <c r="W25" s="72"/>
      <c r="X25" s="70"/>
      <c r="Y25" s="73"/>
      <c r="Z25" s="73"/>
      <c r="AA25" s="69"/>
    </row>
    <row r="26" spans="1:27" s="71" customFormat="1" ht="30" customHeight="1">
      <c r="A26" s="72"/>
      <c r="B26" s="70"/>
      <c r="C26" s="73"/>
      <c r="D26" s="73"/>
      <c r="E26" s="69"/>
      <c r="F26" s="72"/>
      <c r="G26" s="70"/>
      <c r="H26" s="73"/>
      <c r="I26" s="73"/>
      <c r="J26" s="69"/>
      <c r="K26" s="72"/>
      <c r="L26" s="70"/>
      <c r="M26" s="73"/>
      <c r="N26" s="73"/>
      <c r="O26" s="69"/>
      <c r="P26" s="72"/>
      <c r="Q26" s="72"/>
      <c r="R26" s="70"/>
      <c r="S26" s="73"/>
      <c r="T26" s="73"/>
      <c r="U26" s="69"/>
      <c r="V26" s="72"/>
      <c r="W26" s="72"/>
      <c r="X26" s="70"/>
      <c r="Y26" s="73"/>
      <c r="Z26" s="73"/>
      <c r="AA26" s="69"/>
    </row>
    <row r="27" spans="1:27" s="71" customFormat="1" ht="30" customHeight="1">
      <c r="A27" s="72"/>
      <c r="B27" s="70"/>
      <c r="C27" s="73"/>
      <c r="D27" s="73"/>
      <c r="E27" s="69"/>
      <c r="F27" s="72"/>
      <c r="G27" s="72"/>
      <c r="H27" s="73"/>
      <c r="I27" s="73"/>
      <c r="J27" s="69"/>
      <c r="K27" s="72"/>
      <c r="L27" s="70"/>
      <c r="M27" s="73"/>
      <c r="N27" s="73"/>
      <c r="O27" s="69"/>
      <c r="P27" s="72"/>
      <c r="Q27" s="72"/>
      <c r="R27" s="72"/>
      <c r="S27" s="73"/>
      <c r="T27" s="73"/>
      <c r="U27" s="69"/>
      <c r="V27" s="72"/>
      <c r="W27" s="72"/>
      <c r="X27" s="72"/>
      <c r="Y27" s="73"/>
      <c r="Z27" s="73"/>
      <c r="AA27" s="69"/>
    </row>
    <row r="28" spans="1:27" s="71" customFormat="1" ht="30" customHeight="1">
      <c r="A28" s="72"/>
      <c r="B28" s="70"/>
      <c r="C28" s="73"/>
      <c r="D28" s="73"/>
      <c r="E28" s="69"/>
      <c r="F28" s="72"/>
      <c r="G28" s="72"/>
      <c r="H28" s="73"/>
      <c r="I28" s="73"/>
      <c r="J28" s="69"/>
      <c r="K28" s="72"/>
      <c r="L28" s="70"/>
      <c r="M28" s="73"/>
      <c r="N28" s="73"/>
      <c r="O28" s="69"/>
      <c r="P28" s="72"/>
      <c r="Q28" s="72"/>
      <c r="R28" s="72"/>
      <c r="S28" s="73"/>
      <c r="T28" s="73"/>
      <c r="U28" s="69"/>
      <c r="V28" s="72"/>
      <c r="W28" s="72"/>
      <c r="X28" s="72"/>
      <c r="Y28" s="73"/>
      <c r="Z28" s="73"/>
      <c r="AA28" s="69"/>
    </row>
    <row r="29" spans="1:27" s="71" customFormat="1" ht="30" customHeight="1">
      <c r="A29" s="72"/>
      <c r="B29" s="70"/>
      <c r="C29" s="73"/>
      <c r="D29" s="73"/>
      <c r="E29" s="69"/>
      <c r="F29" s="72"/>
      <c r="G29" s="72"/>
      <c r="H29" s="73"/>
      <c r="I29" s="73"/>
      <c r="J29" s="69"/>
      <c r="K29" s="72"/>
      <c r="L29" s="70"/>
      <c r="M29" s="73"/>
      <c r="N29" s="73"/>
      <c r="O29" s="69"/>
      <c r="P29" s="72"/>
      <c r="Q29" s="72"/>
      <c r="R29" s="72"/>
      <c r="S29" s="73"/>
      <c r="T29" s="73"/>
      <c r="U29" s="69"/>
      <c r="V29" s="72"/>
      <c r="W29" s="72"/>
      <c r="X29" s="72"/>
      <c r="Y29" s="73"/>
      <c r="Z29" s="73"/>
      <c r="AA29" s="69"/>
    </row>
    <row r="30" spans="1:27" s="71" customFormat="1" ht="30" customHeight="1">
      <c r="A30" s="72"/>
      <c r="B30" s="70"/>
      <c r="C30" s="73"/>
      <c r="D30" s="73"/>
      <c r="E30" s="69"/>
      <c r="F30" s="72"/>
      <c r="G30" s="72"/>
      <c r="H30" s="73"/>
      <c r="I30" s="73"/>
      <c r="J30" s="69"/>
      <c r="K30" s="72"/>
      <c r="L30" s="70"/>
      <c r="M30" s="73"/>
      <c r="N30" s="73"/>
      <c r="O30" s="69"/>
      <c r="P30" s="72"/>
      <c r="Q30" s="72"/>
      <c r="R30" s="72"/>
      <c r="S30" s="73"/>
      <c r="T30" s="73"/>
      <c r="U30" s="69"/>
      <c r="V30" s="72"/>
      <c r="W30" s="72"/>
      <c r="X30" s="72"/>
      <c r="Y30" s="73"/>
      <c r="Z30" s="73"/>
      <c r="AA30" s="69"/>
    </row>
    <row r="31" spans="1:27" s="64" customFormat="1" ht="30" customHeight="1"/>
    <row r="32" spans="1:27" s="64" customFormat="1" ht="30" customHeight="1"/>
    <row r="33" s="64" customFormat="1" ht="30" customHeight="1"/>
    <row r="34" s="64" customFormat="1" ht="30" customHeight="1"/>
    <row r="35" s="64" customFormat="1" ht="30" customHeight="1"/>
    <row r="36" s="64" customFormat="1" ht="30" customHeight="1"/>
    <row r="37" s="64" customFormat="1" ht="30" customHeight="1"/>
    <row r="38" s="64" customFormat="1" ht="30" customHeight="1"/>
    <row r="39" s="64" customFormat="1" ht="30" customHeight="1"/>
    <row r="40" s="64" customFormat="1" ht="30" customHeight="1"/>
    <row r="41" s="64" customFormat="1" ht="30" customHeight="1"/>
    <row r="42" s="64" customFormat="1" ht="30" customHeight="1"/>
    <row r="43" s="64" customFormat="1" ht="30" customHeight="1"/>
    <row r="44" s="64" customFormat="1" ht="30" customHeight="1"/>
    <row r="45" s="64" customFormat="1" ht="30" customHeight="1"/>
  </sheetData>
  <mergeCells count="11">
    <mergeCell ref="A2:B2"/>
    <mergeCell ref="C2:E2"/>
    <mergeCell ref="F2:G2"/>
    <mergeCell ref="H2:J2"/>
    <mergeCell ref="K2:L2"/>
    <mergeCell ref="C1:D1"/>
    <mergeCell ref="P2:R2"/>
    <mergeCell ref="S2:U2"/>
    <mergeCell ref="V2:X2"/>
    <mergeCell ref="Y2:AA2"/>
    <mergeCell ref="M2:O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v-SV Agenda</vt:lpstr>
      <vt:lpstr>Participants for each activity</vt:lpstr>
      <vt:lpstr>Clinical_Preceptors</vt:lpstr>
      <vt:lpstr>Closing_Summation</vt:lpstr>
      <vt:lpstr>Employers</vt:lpstr>
      <vt:lpstr>Employers___Advisory_Committee</vt:lpstr>
      <vt:lpstr>Faculty___Program_Director</vt:lpstr>
      <vt:lpstr>Field_Preceptors</vt:lpstr>
      <vt:lpstr>Graduates</vt:lpstr>
      <vt:lpstr>Medical_Director</vt:lpstr>
      <vt:lpstr>Opening_Session</vt:lpstr>
      <vt:lpstr>Program_Director</vt:lpstr>
      <vt:lpstr>Students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JAW</dc:creator>
  <cp:keywords/>
  <dc:description/>
  <cp:lastModifiedBy>J Anderson Warwick</cp:lastModifiedBy>
  <cp:revision/>
  <cp:lastPrinted>2020-08-31T15:11:24Z</cp:lastPrinted>
  <dcterms:created xsi:type="dcterms:W3CDTF">2020-07-30T18:54:15Z</dcterms:created>
  <dcterms:modified xsi:type="dcterms:W3CDTF">2024-01-12T03:21:33Z</dcterms:modified>
  <cp:category/>
  <cp:contentStatus/>
</cp:coreProperties>
</file>